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ale\Documents\"/>
    </mc:Choice>
  </mc:AlternateContent>
  <xr:revisionPtr revIDLastSave="0" documentId="13_ncr:1_{4AE84F28-6F5B-4990-B84D-0C25CADB865E}" xr6:coauthVersionLast="46" xr6:coauthVersionMax="46" xr10:uidLastSave="{00000000-0000-0000-0000-000000000000}"/>
  <bookViews>
    <workbookView xWindow="-120" yWindow="-120" windowWidth="25440" windowHeight="15390" xr2:uid="{BBE5626C-9914-444B-9373-0CD80E58F35E}"/>
  </bookViews>
  <sheets>
    <sheet name="Base unit" sheetId="1" r:id="rId1"/>
    <sheet name="20W,30W,50W" sheetId="4" r:id="rId2"/>
    <sheet name="Normalized" sheetId="5" r:id="rId3"/>
  </sheets>
  <definedNames>
    <definedName name="Laser_power">#REF!</definedName>
    <definedName name="Laser_Power20">'20W,30W,50W'!$B$1</definedName>
    <definedName name="Laser_power30">'20W,30W,50W'!$B$14</definedName>
    <definedName name="Laser_Power50">'20W,30W,50W'!$B$27</definedName>
    <definedName name="speed100">'Base unit'!$C$12</definedName>
    <definedName name="speed1000">'Base unit'!$L$12</definedName>
    <definedName name="speed200">'Base unit'!$D$12</definedName>
    <definedName name="speed300">'Base unit'!$E$12</definedName>
    <definedName name="speed400">'Base unit'!$F$12</definedName>
    <definedName name="speed500">'Base unit'!$G$12</definedName>
    <definedName name="speed600">'Base unit'!$H$12</definedName>
    <definedName name="speed700">'Base unit'!$I$12</definedName>
    <definedName name="speed800">'Base unit'!$J$12</definedName>
    <definedName name="speed900">'Base unit'!$K$12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7" i="5" l="1"/>
  <c r="K37" i="5"/>
  <c r="J37" i="5"/>
  <c r="I37" i="5"/>
  <c r="H37" i="5"/>
  <c r="G37" i="5"/>
  <c r="F37" i="5"/>
  <c r="E37" i="5"/>
  <c r="D37" i="5"/>
  <c r="B37" i="5"/>
  <c r="C37" i="5" s="1"/>
  <c r="L36" i="5"/>
  <c r="K36" i="5"/>
  <c r="J36" i="5"/>
  <c r="I36" i="5"/>
  <c r="H36" i="5"/>
  <c r="G36" i="5"/>
  <c r="F36" i="5"/>
  <c r="E36" i="5"/>
  <c r="D36" i="5"/>
  <c r="C36" i="5"/>
  <c r="B36" i="5"/>
  <c r="K35" i="5"/>
  <c r="J35" i="5"/>
  <c r="I35" i="5"/>
  <c r="H35" i="5"/>
  <c r="G35" i="5"/>
  <c r="F35" i="5"/>
  <c r="E35" i="5"/>
  <c r="D35" i="5"/>
  <c r="C35" i="5"/>
  <c r="B35" i="5"/>
  <c r="L35" i="5" s="1"/>
  <c r="G34" i="5"/>
  <c r="F34" i="5"/>
  <c r="B34" i="5"/>
  <c r="E34" i="5" s="1"/>
  <c r="F33" i="5"/>
  <c r="E33" i="5"/>
  <c r="C33" i="5"/>
  <c r="B33" i="5"/>
  <c r="D33" i="5" s="1"/>
  <c r="E32" i="5"/>
  <c r="B32" i="5"/>
  <c r="D32" i="5" s="1"/>
  <c r="L31" i="5"/>
  <c r="K31" i="5"/>
  <c r="D31" i="5"/>
  <c r="C31" i="5"/>
  <c r="B31" i="5"/>
  <c r="J31" i="5" s="1"/>
  <c r="B30" i="5"/>
  <c r="L30" i="5" s="1"/>
  <c r="B29" i="5"/>
  <c r="L29" i="5" s="1"/>
  <c r="L28" i="5"/>
  <c r="K28" i="5"/>
  <c r="J28" i="5"/>
  <c r="I28" i="5"/>
  <c r="H28" i="5"/>
  <c r="B28" i="5"/>
  <c r="G28" i="5" s="1"/>
  <c r="L24" i="5"/>
  <c r="K24" i="5"/>
  <c r="J24" i="5"/>
  <c r="I24" i="5"/>
  <c r="H24" i="5"/>
  <c r="G24" i="5"/>
  <c r="B24" i="5"/>
  <c r="F24" i="5" s="1"/>
  <c r="L23" i="5"/>
  <c r="K23" i="5"/>
  <c r="J23" i="5"/>
  <c r="I23" i="5"/>
  <c r="H23" i="5"/>
  <c r="G23" i="5"/>
  <c r="F23" i="5"/>
  <c r="B23" i="5"/>
  <c r="E23" i="5" s="1"/>
  <c r="L22" i="5"/>
  <c r="K22" i="5"/>
  <c r="J22" i="5"/>
  <c r="I22" i="5"/>
  <c r="H22" i="5"/>
  <c r="G22" i="5"/>
  <c r="F22" i="5"/>
  <c r="E22" i="5"/>
  <c r="D22" i="5"/>
  <c r="B22" i="5"/>
  <c r="C22" i="5" s="1"/>
  <c r="L21" i="5"/>
  <c r="K21" i="5"/>
  <c r="J21" i="5"/>
  <c r="I21" i="5"/>
  <c r="H21" i="5"/>
  <c r="G21" i="5"/>
  <c r="F21" i="5"/>
  <c r="E21" i="5"/>
  <c r="D21" i="5"/>
  <c r="C21" i="5"/>
  <c r="B21" i="5"/>
  <c r="K20" i="5"/>
  <c r="J20" i="5"/>
  <c r="I20" i="5"/>
  <c r="H20" i="5"/>
  <c r="G20" i="5"/>
  <c r="F20" i="5"/>
  <c r="E20" i="5"/>
  <c r="D20" i="5"/>
  <c r="C20" i="5"/>
  <c r="B20" i="5"/>
  <c r="L20" i="5" s="1"/>
  <c r="F19" i="5"/>
  <c r="D19" i="5"/>
  <c r="B19" i="5"/>
  <c r="E19" i="5" s="1"/>
  <c r="E18" i="5"/>
  <c r="C18" i="5"/>
  <c r="B18" i="5"/>
  <c r="D18" i="5" s="1"/>
  <c r="D17" i="5"/>
  <c r="B17" i="5"/>
  <c r="C17" i="5" s="1"/>
  <c r="L16" i="5"/>
  <c r="K16" i="5"/>
  <c r="D16" i="5"/>
  <c r="C16" i="5"/>
  <c r="B16" i="5"/>
  <c r="J16" i="5" s="1"/>
  <c r="L15" i="5"/>
  <c r="B15" i="5"/>
  <c r="K15" i="5" s="1"/>
  <c r="K11" i="5"/>
  <c r="J11" i="5"/>
  <c r="I11" i="5"/>
  <c r="B11" i="5"/>
  <c r="L11" i="5" s="1"/>
  <c r="L10" i="5"/>
  <c r="K10" i="5"/>
  <c r="J10" i="5"/>
  <c r="I10" i="5"/>
  <c r="H10" i="5"/>
  <c r="B10" i="5"/>
  <c r="G10" i="5" s="1"/>
  <c r="L9" i="5"/>
  <c r="K9" i="5"/>
  <c r="J9" i="5"/>
  <c r="I9" i="5"/>
  <c r="H9" i="5"/>
  <c r="G9" i="5"/>
  <c r="B9" i="5"/>
  <c r="F9" i="5" s="1"/>
  <c r="L8" i="5"/>
  <c r="K8" i="5"/>
  <c r="J8" i="5"/>
  <c r="I8" i="5"/>
  <c r="H8" i="5"/>
  <c r="G8" i="5"/>
  <c r="F8" i="5"/>
  <c r="B8" i="5"/>
  <c r="E8" i="5" s="1"/>
  <c r="L7" i="5"/>
  <c r="K7" i="5"/>
  <c r="J7" i="5"/>
  <c r="I7" i="5"/>
  <c r="H7" i="5"/>
  <c r="G7" i="5"/>
  <c r="F7" i="5"/>
  <c r="E7" i="5"/>
  <c r="D7" i="5"/>
  <c r="B7" i="5"/>
  <c r="C7" i="5" s="1"/>
  <c r="L6" i="5"/>
  <c r="K6" i="5"/>
  <c r="J6" i="5"/>
  <c r="I6" i="5"/>
  <c r="H6" i="5"/>
  <c r="G6" i="5"/>
  <c r="F6" i="5"/>
  <c r="E6" i="5"/>
  <c r="D6" i="5"/>
  <c r="C6" i="5"/>
  <c r="B6" i="5"/>
  <c r="K5" i="5"/>
  <c r="J5" i="5"/>
  <c r="I5" i="5"/>
  <c r="H5" i="5"/>
  <c r="G5" i="5"/>
  <c r="F5" i="5"/>
  <c r="E5" i="5"/>
  <c r="D5" i="5"/>
  <c r="C5" i="5"/>
  <c r="B5" i="5"/>
  <c r="L5" i="5" s="1"/>
  <c r="D4" i="5"/>
  <c r="B4" i="5"/>
  <c r="E4" i="5" s="1"/>
  <c r="C3" i="5"/>
  <c r="B3" i="5"/>
  <c r="D3" i="5" s="1"/>
  <c r="B2" i="5"/>
  <c r="E2" i="5" s="1"/>
  <c r="B37" i="4"/>
  <c r="E37" i="4" s="1"/>
  <c r="B36" i="4"/>
  <c r="B35" i="4"/>
  <c r="G35" i="4" s="1"/>
  <c r="B34" i="4"/>
  <c r="B33" i="4"/>
  <c r="L33" i="4" s="1"/>
  <c r="B32" i="4"/>
  <c r="B31" i="4"/>
  <c r="L31" i="4" s="1"/>
  <c r="B30" i="4"/>
  <c r="L30" i="4" s="1"/>
  <c r="B29" i="4"/>
  <c r="B28" i="4"/>
  <c r="I28" i="4" s="1"/>
  <c r="H37" i="4"/>
  <c r="G37" i="4"/>
  <c r="F37" i="4"/>
  <c r="K36" i="4"/>
  <c r="J36" i="4"/>
  <c r="I36" i="4"/>
  <c r="H36" i="4"/>
  <c r="G36" i="4"/>
  <c r="F36" i="4"/>
  <c r="E36" i="4"/>
  <c r="D36" i="4"/>
  <c r="C36" i="4"/>
  <c r="L36" i="4"/>
  <c r="H34" i="4"/>
  <c r="G34" i="4"/>
  <c r="F34" i="4"/>
  <c r="E34" i="4"/>
  <c r="D34" i="4"/>
  <c r="C34" i="4"/>
  <c r="L34" i="4"/>
  <c r="L32" i="4"/>
  <c r="L29" i="4"/>
  <c r="K29" i="4"/>
  <c r="J29" i="4"/>
  <c r="I29" i="4"/>
  <c r="B24" i="4"/>
  <c r="D24" i="4" s="1"/>
  <c r="B23" i="4"/>
  <c r="K23" i="4" s="1"/>
  <c r="B22" i="4"/>
  <c r="J22" i="4" s="1"/>
  <c r="B21" i="4"/>
  <c r="J21" i="4" s="1"/>
  <c r="B20" i="4"/>
  <c r="K20" i="4" s="1"/>
  <c r="B19" i="4"/>
  <c r="L19" i="4" s="1"/>
  <c r="B18" i="4"/>
  <c r="I18" i="4" s="1"/>
  <c r="B17" i="4"/>
  <c r="E17" i="4" s="1"/>
  <c r="B16" i="4"/>
  <c r="I16" i="4" s="1"/>
  <c r="B15" i="4"/>
  <c r="G15" i="4" s="1"/>
  <c r="L20" i="4"/>
  <c r="J18" i="4"/>
  <c r="K16" i="4"/>
  <c r="J16" i="4"/>
  <c r="B11" i="4"/>
  <c r="H11" i="4" s="1"/>
  <c r="B10" i="4"/>
  <c r="L10" i="4" s="1"/>
  <c r="B9" i="4"/>
  <c r="L9" i="4" s="1"/>
  <c r="B8" i="4"/>
  <c r="H8" i="4" s="1"/>
  <c r="B7" i="4"/>
  <c r="H7" i="4" s="1"/>
  <c r="B6" i="4"/>
  <c r="D6" i="4" s="1"/>
  <c r="B5" i="4"/>
  <c r="K5" i="4" s="1"/>
  <c r="B4" i="4"/>
  <c r="H4" i="4" s="1"/>
  <c r="B3" i="4"/>
  <c r="E3" i="4" s="1"/>
  <c r="B2" i="4"/>
  <c r="F10" i="4"/>
  <c r="E10" i="4"/>
  <c r="D10" i="4"/>
  <c r="C10" i="4"/>
  <c r="K8" i="4"/>
  <c r="J8" i="4"/>
  <c r="I8" i="4"/>
  <c r="J4" i="4"/>
  <c r="I4" i="4"/>
  <c r="H3" i="4"/>
  <c r="G3" i="4"/>
  <c r="F3" i="4"/>
  <c r="L2" i="4"/>
  <c r="K2" i="4"/>
  <c r="J2" i="4"/>
  <c r="I2" i="4"/>
  <c r="H2" i="4"/>
  <c r="G2" i="4"/>
  <c r="F2" i="4"/>
  <c r="E2" i="4"/>
  <c r="D2" i="4"/>
  <c r="C2" i="4"/>
  <c r="D3" i="1"/>
  <c r="E3" i="1"/>
  <c r="F3" i="1"/>
  <c r="G3" i="1"/>
  <c r="H3" i="1"/>
  <c r="I3" i="1"/>
  <c r="J3" i="1"/>
  <c r="K3" i="1"/>
  <c r="L3" i="1"/>
  <c r="D4" i="1"/>
  <c r="E4" i="1"/>
  <c r="F4" i="1"/>
  <c r="G4" i="1"/>
  <c r="H4" i="1"/>
  <c r="I4" i="1"/>
  <c r="J4" i="1"/>
  <c r="K4" i="1"/>
  <c r="L4" i="1"/>
  <c r="D5" i="1"/>
  <c r="E5" i="1"/>
  <c r="F5" i="1"/>
  <c r="G5" i="1"/>
  <c r="H5" i="1"/>
  <c r="I5" i="1"/>
  <c r="J5" i="1"/>
  <c r="K5" i="1"/>
  <c r="L5" i="1"/>
  <c r="D6" i="1"/>
  <c r="E6" i="1"/>
  <c r="F6" i="1"/>
  <c r="G6" i="1"/>
  <c r="H6" i="1"/>
  <c r="I6" i="1"/>
  <c r="J6" i="1"/>
  <c r="K6" i="1"/>
  <c r="L6" i="1"/>
  <c r="D7" i="1"/>
  <c r="E7" i="1"/>
  <c r="F7" i="1"/>
  <c r="G7" i="1"/>
  <c r="H7" i="1"/>
  <c r="I7" i="1"/>
  <c r="J7" i="1"/>
  <c r="K7" i="1"/>
  <c r="L7" i="1"/>
  <c r="D8" i="1"/>
  <c r="E8" i="1"/>
  <c r="F8" i="1"/>
  <c r="G8" i="1"/>
  <c r="H8" i="1"/>
  <c r="I8" i="1"/>
  <c r="J8" i="1"/>
  <c r="K8" i="1"/>
  <c r="L8" i="1"/>
  <c r="D9" i="1"/>
  <c r="E9" i="1"/>
  <c r="F9" i="1"/>
  <c r="G9" i="1"/>
  <c r="H9" i="1"/>
  <c r="I9" i="1"/>
  <c r="J9" i="1"/>
  <c r="K9" i="1"/>
  <c r="L9" i="1"/>
  <c r="D10" i="1"/>
  <c r="E10" i="1"/>
  <c r="F10" i="1"/>
  <c r="G10" i="1"/>
  <c r="H10" i="1"/>
  <c r="I10" i="1"/>
  <c r="J10" i="1"/>
  <c r="K10" i="1"/>
  <c r="L10" i="1"/>
  <c r="D11" i="1"/>
  <c r="E11" i="1"/>
  <c r="F11" i="1"/>
  <c r="G11" i="1"/>
  <c r="H11" i="1"/>
  <c r="I11" i="1"/>
  <c r="J11" i="1"/>
  <c r="K11" i="1"/>
  <c r="L11" i="1"/>
  <c r="L2" i="1"/>
  <c r="K2" i="1"/>
  <c r="J2" i="1"/>
  <c r="I2" i="1"/>
  <c r="H2" i="1"/>
  <c r="G2" i="1"/>
  <c r="F2" i="1"/>
  <c r="E2" i="1"/>
  <c r="D2" i="1"/>
  <c r="C4" i="1"/>
  <c r="C5" i="1"/>
  <c r="C6" i="1"/>
  <c r="C7" i="1"/>
  <c r="C8" i="1"/>
  <c r="C9" i="1"/>
  <c r="C10" i="1"/>
  <c r="C11" i="1"/>
  <c r="C3" i="1"/>
  <c r="C2" i="1"/>
  <c r="E3" i="5" l="1"/>
  <c r="G4" i="5"/>
  <c r="C15" i="5"/>
  <c r="H4" i="5"/>
  <c r="D15" i="5"/>
  <c r="G33" i="5"/>
  <c r="I4" i="5"/>
  <c r="F16" i="5"/>
  <c r="G16" i="5"/>
  <c r="E29" i="5"/>
  <c r="I2" i="5"/>
  <c r="J3" i="5"/>
  <c r="K4" i="5"/>
  <c r="C8" i="5"/>
  <c r="D9" i="5"/>
  <c r="E10" i="5"/>
  <c r="F11" i="5"/>
  <c r="G15" i="5"/>
  <c r="H16" i="5"/>
  <c r="I17" i="5"/>
  <c r="J18" i="5"/>
  <c r="K19" i="5"/>
  <c r="C23" i="5"/>
  <c r="D24" i="5"/>
  <c r="E28" i="5"/>
  <c r="F29" i="5"/>
  <c r="G30" i="5"/>
  <c r="H31" i="5"/>
  <c r="I32" i="5"/>
  <c r="J33" i="5"/>
  <c r="K34" i="5"/>
  <c r="F4" i="5"/>
  <c r="G19" i="5"/>
  <c r="F17" i="5"/>
  <c r="D30" i="5"/>
  <c r="H3" i="5"/>
  <c r="D11" i="5"/>
  <c r="D29" i="5"/>
  <c r="F31" i="5"/>
  <c r="H33" i="5"/>
  <c r="H2" i="5"/>
  <c r="J4" i="5"/>
  <c r="D10" i="5"/>
  <c r="F15" i="5"/>
  <c r="I18" i="5"/>
  <c r="C24" i="5"/>
  <c r="D28" i="5"/>
  <c r="F30" i="5"/>
  <c r="G31" i="5"/>
  <c r="I33" i="5"/>
  <c r="J34" i="5"/>
  <c r="J2" i="5"/>
  <c r="K3" i="5"/>
  <c r="L4" i="5"/>
  <c r="D8" i="5"/>
  <c r="E9" i="5"/>
  <c r="F10" i="5"/>
  <c r="G11" i="5"/>
  <c r="H15" i="5"/>
  <c r="I16" i="5"/>
  <c r="J17" i="5"/>
  <c r="K18" i="5"/>
  <c r="L19" i="5"/>
  <c r="D23" i="5"/>
  <c r="E24" i="5"/>
  <c r="F28" i="5"/>
  <c r="G29" i="5"/>
  <c r="H30" i="5"/>
  <c r="I31" i="5"/>
  <c r="J32" i="5"/>
  <c r="K33" i="5"/>
  <c r="L34" i="5"/>
  <c r="F3" i="5"/>
  <c r="E17" i="5"/>
  <c r="F18" i="5"/>
  <c r="C30" i="5"/>
  <c r="F2" i="5"/>
  <c r="G3" i="5"/>
  <c r="C11" i="5"/>
  <c r="E16" i="5"/>
  <c r="G18" i="5"/>
  <c r="H19" i="5"/>
  <c r="C29" i="5"/>
  <c r="E31" i="5"/>
  <c r="F32" i="5"/>
  <c r="H34" i="5"/>
  <c r="G2" i="5"/>
  <c r="C10" i="5"/>
  <c r="E15" i="5"/>
  <c r="G17" i="5"/>
  <c r="H18" i="5"/>
  <c r="I19" i="5"/>
  <c r="C28" i="5"/>
  <c r="E30" i="5"/>
  <c r="G32" i="5"/>
  <c r="I34" i="5"/>
  <c r="I3" i="5"/>
  <c r="C9" i="5"/>
  <c r="E11" i="5"/>
  <c r="H17" i="5"/>
  <c r="J19" i="5"/>
  <c r="H32" i="5"/>
  <c r="K2" i="5"/>
  <c r="L3" i="5"/>
  <c r="H11" i="5"/>
  <c r="I15" i="5"/>
  <c r="K17" i="5"/>
  <c r="L18" i="5"/>
  <c r="H29" i="5"/>
  <c r="I30" i="5"/>
  <c r="K32" i="5"/>
  <c r="L33" i="5"/>
  <c r="L2" i="5"/>
  <c r="J15" i="5"/>
  <c r="L17" i="5"/>
  <c r="I29" i="5"/>
  <c r="J30" i="5"/>
  <c r="L32" i="5"/>
  <c r="C4" i="5"/>
  <c r="C19" i="5"/>
  <c r="J29" i="5"/>
  <c r="K30" i="5"/>
  <c r="C34" i="5"/>
  <c r="K29" i="5"/>
  <c r="D34" i="5"/>
  <c r="C2" i="5"/>
  <c r="C32" i="5"/>
  <c r="D2" i="5"/>
  <c r="K37" i="4"/>
  <c r="I37" i="4"/>
  <c r="J37" i="4"/>
  <c r="L37" i="4"/>
  <c r="C37" i="4"/>
  <c r="D37" i="4"/>
  <c r="F35" i="4"/>
  <c r="D35" i="4"/>
  <c r="H35" i="4"/>
  <c r="C35" i="4"/>
  <c r="E35" i="4"/>
  <c r="K31" i="4"/>
  <c r="K30" i="4"/>
  <c r="J30" i="4"/>
  <c r="K28" i="4"/>
  <c r="J28" i="4"/>
  <c r="L28" i="4"/>
  <c r="H28" i="4"/>
  <c r="G28" i="4"/>
  <c r="E32" i="4"/>
  <c r="D30" i="4"/>
  <c r="E31" i="4"/>
  <c r="F32" i="4"/>
  <c r="G33" i="4"/>
  <c r="I35" i="4"/>
  <c r="C28" i="4"/>
  <c r="E30" i="4"/>
  <c r="F31" i="4"/>
  <c r="G32" i="4"/>
  <c r="H33" i="4"/>
  <c r="I34" i="4"/>
  <c r="J35" i="4"/>
  <c r="D28" i="4"/>
  <c r="E29" i="4"/>
  <c r="F30" i="4"/>
  <c r="G31" i="4"/>
  <c r="H32" i="4"/>
  <c r="I33" i="4"/>
  <c r="J34" i="4"/>
  <c r="K35" i="4"/>
  <c r="E28" i="4"/>
  <c r="F29" i="4"/>
  <c r="G30" i="4"/>
  <c r="H31" i="4"/>
  <c r="I32" i="4"/>
  <c r="J33" i="4"/>
  <c r="K34" i="4"/>
  <c r="L35" i="4"/>
  <c r="C32" i="4"/>
  <c r="C31" i="4"/>
  <c r="D32" i="4"/>
  <c r="E33" i="4"/>
  <c r="C30" i="4"/>
  <c r="D31" i="4"/>
  <c r="F33" i="4"/>
  <c r="C29" i="4"/>
  <c r="D29" i="4"/>
  <c r="F28" i="4"/>
  <c r="G29" i="4"/>
  <c r="H30" i="4"/>
  <c r="I31" i="4"/>
  <c r="J32" i="4"/>
  <c r="K33" i="4"/>
  <c r="C33" i="4"/>
  <c r="D33" i="4"/>
  <c r="H29" i="4"/>
  <c r="I30" i="4"/>
  <c r="J31" i="4"/>
  <c r="K32" i="4"/>
  <c r="L24" i="4"/>
  <c r="C24" i="4"/>
  <c r="L21" i="4"/>
  <c r="K21" i="4"/>
  <c r="I21" i="4"/>
  <c r="J20" i="4"/>
  <c r="H20" i="4"/>
  <c r="I20" i="4"/>
  <c r="H19" i="4"/>
  <c r="J19" i="4"/>
  <c r="K19" i="4"/>
  <c r="G19" i="4"/>
  <c r="I19" i="4"/>
  <c r="F18" i="4"/>
  <c r="G18" i="4"/>
  <c r="L18" i="4"/>
  <c r="H18" i="4"/>
  <c r="K18" i="4"/>
  <c r="H17" i="4"/>
  <c r="G17" i="4"/>
  <c r="I17" i="4"/>
  <c r="J17" i="4"/>
  <c r="L17" i="4"/>
  <c r="F17" i="4"/>
  <c r="K17" i="4"/>
  <c r="H16" i="4"/>
  <c r="L16" i="4"/>
  <c r="D16" i="4"/>
  <c r="E16" i="4"/>
  <c r="F16" i="4"/>
  <c r="G16" i="4"/>
  <c r="L15" i="4"/>
  <c r="J15" i="4"/>
  <c r="D15" i="4"/>
  <c r="H15" i="4"/>
  <c r="I15" i="4"/>
  <c r="K15" i="4"/>
  <c r="C15" i="4"/>
  <c r="E15" i="4"/>
  <c r="F15" i="4"/>
  <c r="K22" i="4"/>
  <c r="L23" i="4"/>
  <c r="L22" i="4"/>
  <c r="C23" i="4"/>
  <c r="C22" i="4"/>
  <c r="D23" i="4"/>
  <c r="E24" i="4"/>
  <c r="C21" i="4"/>
  <c r="D22" i="4"/>
  <c r="E23" i="4"/>
  <c r="F24" i="4"/>
  <c r="C20" i="4"/>
  <c r="D21" i="4"/>
  <c r="E22" i="4"/>
  <c r="F23" i="4"/>
  <c r="G24" i="4"/>
  <c r="C19" i="4"/>
  <c r="D20" i="4"/>
  <c r="E21" i="4"/>
  <c r="F22" i="4"/>
  <c r="G23" i="4"/>
  <c r="H24" i="4"/>
  <c r="F21" i="4"/>
  <c r="C17" i="4"/>
  <c r="D18" i="4"/>
  <c r="E19" i="4"/>
  <c r="F20" i="4"/>
  <c r="G21" i="4"/>
  <c r="H22" i="4"/>
  <c r="I23" i="4"/>
  <c r="J24" i="4"/>
  <c r="C18" i="4"/>
  <c r="C16" i="4"/>
  <c r="D17" i="4"/>
  <c r="E18" i="4"/>
  <c r="F19" i="4"/>
  <c r="G20" i="4"/>
  <c r="H21" i="4"/>
  <c r="I22" i="4"/>
  <c r="J23" i="4"/>
  <c r="K24" i="4"/>
  <c r="D19" i="4"/>
  <c r="E20" i="4"/>
  <c r="G22" i="4"/>
  <c r="H23" i="4"/>
  <c r="I24" i="4"/>
  <c r="I11" i="4"/>
  <c r="J11" i="4"/>
  <c r="K11" i="4"/>
  <c r="L11" i="4"/>
  <c r="F11" i="4"/>
  <c r="C11" i="4"/>
  <c r="D11" i="4"/>
  <c r="E11" i="4"/>
  <c r="G11" i="4"/>
  <c r="G10" i="4"/>
  <c r="H10" i="4"/>
  <c r="I10" i="4"/>
  <c r="J10" i="4"/>
  <c r="K10" i="4"/>
  <c r="C9" i="4"/>
  <c r="D9" i="4"/>
  <c r="H9" i="4"/>
  <c r="F9" i="4"/>
  <c r="G9" i="4"/>
  <c r="K9" i="4"/>
  <c r="J9" i="4"/>
  <c r="E9" i="4"/>
  <c r="I9" i="4"/>
  <c r="L8" i="4"/>
  <c r="C8" i="4"/>
  <c r="D8" i="4"/>
  <c r="E8" i="4"/>
  <c r="F8" i="4"/>
  <c r="G8" i="4"/>
  <c r="D7" i="4"/>
  <c r="E7" i="4"/>
  <c r="F7" i="4"/>
  <c r="L7" i="4"/>
  <c r="G7" i="4"/>
  <c r="I7" i="4"/>
  <c r="J7" i="4"/>
  <c r="K7" i="4"/>
  <c r="C7" i="4"/>
  <c r="E6" i="4"/>
  <c r="G6" i="4"/>
  <c r="I6" i="4"/>
  <c r="F6" i="4"/>
  <c r="K6" i="4"/>
  <c r="H6" i="4"/>
  <c r="J6" i="4"/>
  <c r="L6" i="4"/>
  <c r="C6" i="4"/>
  <c r="I5" i="4"/>
  <c r="J5" i="4"/>
  <c r="C5" i="4"/>
  <c r="D5" i="4"/>
  <c r="G5" i="4"/>
  <c r="H5" i="4"/>
  <c r="L5" i="4"/>
  <c r="E5" i="4"/>
  <c r="F5" i="4"/>
  <c r="K4" i="4"/>
  <c r="L4" i="4"/>
  <c r="C4" i="4"/>
  <c r="D4" i="4"/>
  <c r="E4" i="4"/>
  <c r="F4" i="4"/>
  <c r="G4" i="4"/>
  <c r="K3" i="4"/>
  <c r="I3" i="4"/>
  <c r="J3" i="4"/>
  <c r="L3" i="4"/>
  <c r="C3" i="4"/>
  <c r="D3" i="4"/>
</calcChain>
</file>

<file path=xl/sharedStrings.xml><?xml version="1.0" encoding="utf-8"?>
<sst xmlns="http://schemas.openxmlformats.org/spreadsheetml/2006/main" count="21" uniqueCount="18">
  <si>
    <t xml:space="preserve">20W </t>
  </si>
  <si>
    <t xml:space="preserve">30W </t>
  </si>
  <si>
    <t xml:space="preserve">50W </t>
  </si>
  <si>
    <t>%Power</t>
  </si>
  <si>
    <t xml:space="preserve"> mm/sec</t>
  </si>
  <si>
    <t>Maximum energy will be absolved by material when %power is highest and scan speed is slowest</t>
  </si>
  <si>
    <t>Chart showing energy distribution of fiber laser with various power vs scan speed</t>
  </si>
  <si>
    <t>Colors in these chart are normalized so that all the equal energy unit values have similar color gradients</t>
  </si>
  <si>
    <t>To use chart:  Look for same (or nearly same) unit values to convert power vs speed for various settings.</t>
  </si>
  <si>
    <t>For example:  in 20W chart, if I use power of 30% and speed of 200mm/s, I can then also use power of 90% and speed of 600mm/s.  They both have same unit values.</t>
  </si>
  <si>
    <t>Also in above example, I can use 30W with 40% power and speed of 400mm/s or with 50W I can use 30% and speed of 500mm/s</t>
  </si>
  <si>
    <t>Please take note that these chart only work with given same lenses.  Different lenses produce different spot sizes and they are not equivalent.</t>
  </si>
  <si>
    <t>Note that same energy unit values can be produced with various power vs speed combinations as shown in the chart.</t>
  </si>
  <si>
    <t>However, it doesn't necessary mean that you would end up with same marking quality on the surface of material.</t>
  </si>
  <si>
    <t>Use the chart as an experimentation guide to produce best marking that you are looking for.</t>
  </si>
  <si>
    <t>And this spreadsheet doesn't address frequency.  In order to convert correctly, frequency need to be same.  Experiment and see what you get.</t>
  </si>
  <si>
    <t xml:space="preserve">I'm still new to fiber laser marking and hasn't had time to actually verify the results. </t>
  </si>
  <si>
    <t xml:space="preserve"> In theory it should be usefull but at least it gives some starting point in experimentation.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</si>
</sst>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64" fontId="0" fillId="0" borderId="0" xfId="0" applyNumberFormat="1"/>
    <xf numFmtId="0" fontId="1" fillId="0" borderId="0" xfId="0" applyFont="1"/>
    <xf numFmtId="0" fontId="2" fillId="0" borderId="0" xfId="0" applyFont="1"/>
    <xf numFmtId="0" fontId="3" fillId="0" borderId="0" xfId="0" applyFont="1"/>
    <xf numFmtId="9" fontId="2" fillId="0" borderId="0" xfId="0" applyNumberFormat="1" applyFont="1"/>
    <xf numFmtId="164" fontId="3" fillId="0" borderId="0" xfId="0" applyNumberFormat="1" applyFont="1"/>
    <xf numFmtId="0" fontId="4" fillId="0" borderId="0" xfId="0" applyFont="1"/>
    <xf numFmtId="0" fontId="5" fillId="0" borderId="0" xfId="0" applyFont="1"/>
    <xf numFmtId="9" fontId="4" fillId="0" borderId="0" xfId="0" applyNumberFormat="1" applyFont="1"/>
    <xf numFmtId="164" fontId="5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CD500-719E-4193-BC34-D6224140C7BF}">
  <dimension ref="B1:M19"/>
  <sheetViews>
    <sheetView tabSelected="1" workbookViewId="0">
      <selection activeCell="C20" sqref="C20"/>
    </sheetView>
  </sheetViews>
  <sheetFormatPr defaultRowHeight="15" x14ac:dyDescent="0.25"/>
  <sheetData>
    <row r="1" spans="2:13" x14ac:dyDescent="0.25">
      <c r="B1" t="s">
        <v>3</v>
      </c>
    </row>
    <row r="2" spans="2:13" x14ac:dyDescent="0.25">
      <c r="B2" s="2">
        <v>100</v>
      </c>
      <c r="C2" s="1">
        <f t="shared" ref="C2:C11" si="0">B2/speed100</f>
        <v>1</v>
      </c>
      <c r="D2" s="1">
        <f t="shared" ref="D2:D11" si="1">B2/speed200</f>
        <v>0.5</v>
      </c>
      <c r="E2" s="1">
        <f t="shared" ref="E2:E11" si="2">B2/speed300</f>
        <v>0.33333333333333331</v>
      </c>
      <c r="F2" s="1">
        <f t="shared" ref="F2:F11" si="3">B2/speed400</f>
        <v>0.25</v>
      </c>
      <c r="G2" s="1">
        <f t="shared" ref="G2:G11" si="4">B2/speed500</f>
        <v>0.2</v>
      </c>
      <c r="H2" s="1">
        <f t="shared" ref="H2:H11" si="5">B2/speed600</f>
        <v>0.16666666666666666</v>
      </c>
      <c r="I2" s="1">
        <f t="shared" ref="I2:I11" si="6">B2/speed700</f>
        <v>0.14285714285714285</v>
      </c>
      <c r="J2" s="1">
        <f t="shared" ref="J2:J11" si="7">B2/speed800</f>
        <v>0.125</v>
      </c>
      <c r="K2" s="1">
        <f t="shared" ref="K2:K11" si="8">B2/speed900</f>
        <v>0.1111111111111111</v>
      </c>
      <c r="L2" s="1">
        <f t="shared" ref="L2:L11" si="9">B2/speed1000</f>
        <v>0.1</v>
      </c>
    </row>
    <row r="3" spans="2:13" x14ac:dyDescent="0.25">
      <c r="B3" s="2">
        <v>90</v>
      </c>
      <c r="C3" s="1">
        <f t="shared" si="0"/>
        <v>0.9</v>
      </c>
      <c r="D3" s="1">
        <f t="shared" si="1"/>
        <v>0.45</v>
      </c>
      <c r="E3" s="1">
        <f t="shared" si="2"/>
        <v>0.3</v>
      </c>
      <c r="F3" s="1">
        <f t="shared" si="3"/>
        <v>0.22500000000000001</v>
      </c>
      <c r="G3" s="1">
        <f t="shared" si="4"/>
        <v>0.18</v>
      </c>
      <c r="H3" s="1">
        <f t="shared" si="5"/>
        <v>0.15</v>
      </c>
      <c r="I3" s="1">
        <f t="shared" si="6"/>
        <v>0.12857142857142856</v>
      </c>
      <c r="J3" s="1">
        <f t="shared" si="7"/>
        <v>0.1125</v>
      </c>
      <c r="K3" s="1">
        <f t="shared" si="8"/>
        <v>0.1</v>
      </c>
      <c r="L3" s="1">
        <f t="shared" si="9"/>
        <v>0.09</v>
      </c>
    </row>
    <row r="4" spans="2:13" x14ac:dyDescent="0.25">
      <c r="B4" s="2">
        <v>80</v>
      </c>
      <c r="C4" s="1">
        <f t="shared" si="0"/>
        <v>0.8</v>
      </c>
      <c r="D4" s="1">
        <f t="shared" si="1"/>
        <v>0.4</v>
      </c>
      <c r="E4" s="1">
        <f t="shared" si="2"/>
        <v>0.26666666666666666</v>
      </c>
      <c r="F4" s="1">
        <f t="shared" si="3"/>
        <v>0.2</v>
      </c>
      <c r="G4" s="1">
        <f t="shared" si="4"/>
        <v>0.16</v>
      </c>
      <c r="H4" s="1">
        <f t="shared" si="5"/>
        <v>0.13333333333333333</v>
      </c>
      <c r="I4" s="1">
        <f t="shared" si="6"/>
        <v>0.11428571428571428</v>
      </c>
      <c r="J4" s="1">
        <f t="shared" si="7"/>
        <v>0.1</v>
      </c>
      <c r="K4" s="1">
        <f t="shared" si="8"/>
        <v>8.8888888888888892E-2</v>
      </c>
      <c r="L4" s="1">
        <f t="shared" si="9"/>
        <v>0.08</v>
      </c>
    </row>
    <row r="5" spans="2:13" x14ac:dyDescent="0.25">
      <c r="B5" s="2">
        <v>70</v>
      </c>
      <c r="C5" s="1">
        <f t="shared" si="0"/>
        <v>0.7</v>
      </c>
      <c r="D5" s="1">
        <f t="shared" si="1"/>
        <v>0.35</v>
      </c>
      <c r="E5" s="1">
        <f t="shared" si="2"/>
        <v>0.23333333333333334</v>
      </c>
      <c r="F5" s="1">
        <f t="shared" si="3"/>
        <v>0.17499999999999999</v>
      </c>
      <c r="G5" s="1">
        <f t="shared" si="4"/>
        <v>0.14000000000000001</v>
      </c>
      <c r="H5" s="1">
        <f t="shared" si="5"/>
        <v>0.11666666666666667</v>
      </c>
      <c r="I5" s="1">
        <f t="shared" si="6"/>
        <v>0.1</v>
      </c>
      <c r="J5" s="1">
        <f t="shared" si="7"/>
        <v>8.7499999999999994E-2</v>
      </c>
      <c r="K5" s="1">
        <f t="shared" si="8"/>
        <v>7.7777777777777779E-2</v>
      </c>
      <c r="L5" s="1">
        <f t="shared" si="9"/>
        <v>7.0000000000000007E-2</v>
      </c>
    </row>
    <row r="6" spans="2:13" x14ac:dyDescent="0.25">
      <c r="B6" s="2">
        <v>60</v>
      </c>
      <c r="C6" s="1">
        <f t="shared" si="0"/>
        <v>0.6</v>
      </c>
      <c r="D6" s="1">
        <f t="shared" si="1"/>
        <v>0.3</v>
      </c>
      <c r="E6" s="1">
        <f t="shared" si="2"/>
        <v>0.2</v>
      </c>
      <c r="F6" s="1">
        <f t="shared" si="3"/>
        <v>0.15</v>
      </c>
      <c r="G6" s="1">
        <f t="shared" si="4"/>
        <v>0.12</v>
      </c>
      <c r="H6" s="1">
        <f t="shared" si="5"/>
        <v>0.1</v>
      </c>
      <c r="I6" s="1">
        <f t="shared" si="6"/>
        <v>8.5714285714285715E-2</v>
      </c>
      <c r="J6" s="1">
        <f t="shared" si="7"/>
        <v>7.4999999999999997E-2</v>
      </c>
      <c r="K6" s="1">
        <f t="shared" si="8"/>
        <v>6.6666666666666666E-2</v>
      </c>
      <c r="L6" s="1">
        <f t="shared" si="9"/>
        <v>0.06</v>
      </c>
    </row>
    <row r="7" spans="2:13" x14ac:dyDescent="0.25">
      <c r="B7" s="2">
        <v>50</v>
      </c>
      <c r="C7" s="1">
        <f t="shared" si="0"/>
        <v>0.5</v>
      </c>
      <c r="D7" s="1">
        <f t="shared" si="1"/>
        <v>0.25</v>
      </c>
      <c r="E7" s="1">
        <f t="shared" si="2"/>
        <v>0.16666666666666666</v>
      </c>
      <c r="F7" s="1">
        <f t="shared" si="3"/>
        <v>0.125</v>
      </c>
      <c r="G7" s="1">
        <f t="shared" si="4"/>
        <v>0.1</v>
      </c>
      <c r="H7" s="1">
        <f t="shared" si="5"/>
        <v>8.3333333333333329E-2</v>
      </c>
      <c r="I7" s="1">
        <f t="shared" si="6"/>
        <v>7.1428571428571425E-2</v>
      </c>
      <c r="J7" s="1">
        <f t="shared" si="7"/>
        <v>6.25E-2</v>
      </c>
      <c r="K7" s="1">
        <f t="shared" si="8"/>
        <v>5.5555555555555552E-2</v>
      </c>
      <c r="L7" s="1">
        <f t="shared" si="9"/>
        <v>0.05</v>
      </c>
    </row>
    <row r="8" spans="2:13" x14ac:dyDescent="0.25">
      <c r="B8" s="2">
        <v>40</v>
      </c>
      <c r="C8" s="1">
        <f t="shared" si="0"/>
        <v>0.4</v>
      </c>
      <c r="D8" s="1">
        <f t="shared" si="1"/>
        <v>0.2</v>
      </c>
      <c r="E8" s="1">
        <f t="shared" si="2"/>
        <v>0.13333333333333333</v>
      </c>
      <c r="F8" s="1">
        <f t="shared" si="3"/>
        <v>0.1</v>
      </c>
      <c r="G8" s="1">
        <f t="shared" si="4"/>
        <v>0.08</v>
      </c>
      <c r="H8" s="1">
        <f t="shared" si="5"/>
        <v>6.6666666666666666E-2</v>
      </c>
      <c r="I8" s="1">
        <f t="shared" si="6"/>
        <v>5.7142857142857141E-2</v>
      </c>
      <c r="J8" s="1">
        <f t="shared" si="7"/>
        <v>0.05</v>
      </c>
      <c r="K8" s="1">
        <f t="shared" si="8"/>
        <v>4.4444444444444446E-2</v>
      </c>
      <c r="L8" s="1">
        <f t="shared" si="9"/>
        <v>0.04</v>
      </c>
    </row>
    <row r="9" spans="2:13" x14ac:dyDescent="0.25">
      <c r="B9" s="2">
        <v>30</v>
      </c>
      <c r="C9" s="1">
        <f t="shared" si="0"/>
        <v>0.3</v>
      </c>
      <c r="D9" s="1">
        <f t="shared" si="1"/>
        <v>0.15</v>
      </c>
      <c r="E9" s="1">
        <f t="shared" si="2"/>
        <v>0.1</v>
      </c>
      <c r="F9" s="1">
        <f t="shared" si="3"/>
        <v>7.4999999999999997E-2</v>
      </c>
      <c r="G9" s="1">
        <f t="shared" si="4"/>
        <v>0.06</v>
      </c>
      <c r="H9" s="1">
        <f t="shared" si="5"/>
        <v>0.05</v>
      </c>
      <c r="I9" s="1">
        <f t="shared" si="6"/>
        <v>4.2857142857142858E-2</v>
      </c>
      <c r="J9" s="1">
        <f t="shared" si="7"/>
        <v>3.7499999999999999E-2</v>
      </c>
      <c r="K9" s="1">
        <f t="shared" si="8"/>
        <v>3.3333333333333333E-2</v>
      </c>
      <c r="L9" s="1">
        <f t="shared" si="9"/>
        <v>0.03</v>
      </c>
    </row>
    <row r="10" spans="2:13" x14ac:dyDescent="0.25">
      <c r="B10" s="2">
        <v>20</v>
      </c>
      <c r="C10" s="1">
        <f t="shared" si="0"/>
        <v>0.2</v>
      </c>
      <c r="D10" s="1">
        <f t="shared" si="1"/>
        <v>0.1</v>
      </c>
      <c r="E10" s="1">
        <f t="shared" si="2"/>
        <v>6.6666666666666666E-2</v>
      </c>
      <c r="F10" s="1">
        <f t="shared" si="3"/>
        <v>0.05</v>
      </c>
      <c r="G10" s="1">
        <f t="shared" si="4"/>
        <v>0.04</v>
      </c>
      <c r="H10" s="1">
        <f t="shared" si="5"/>
        <v>3.3333333333333333E-2</v>
      </c>
      <c r="I10" s="1">
        <f t="shared" si="6"/>
        <v>2.8571428571428571E-2</v>
      </c>
      <c r="J10" s="1">
        <f t="shared" si="7"/>
        <v>2.5000000000000001E-2</v>
      </c>
      <c r="K10" s="1">
        <f t="shared" si="8"/>
        <v>2.2222222222222223E-2</v>
      </c>
      <c r="L10" s="1">
        <f t="shared" si="9"/>
        <v>0.02</v>
      </c>
    </row>
    <row r="11" spans="2:13" x14ac:dyDescent="0.25">
      <c r="B11" s="2">
        <v>10</v>
      </c>
      <c r="C11" s="1">
        <f t="shared" si="0"/>
        <v>0.1</v>
      </c>
      <c r="D11" s="1">
        <f t="shared" si="1"/>
        <v>0.05</v>
      </c>
      <c r="E11" s="1">
        <f t="shared" si="2"/>
        <v>3.3333333333333333E-2</v>
      </c>
      <c r="F11" s="1">
        <f t="shared" si="3"/>
        <v>2.5000000000000001E-2</v>
      </c>
      <c r="G11" s="1">
        <f t="shared" si="4"/>
        <v>0.02</v>
      </c>
      <c r="H11" s="1">
        <f t="shared" si="5"/>
        <v>1.6666666666666666E-2</v>
      </c>
      <c r="I11" s="1">
        <f t="shared" si="6"/>
        <v>1.4285714285714285E-2</v>
      </c>
      <c r="J11" s="1">
        <f t="shared" si="7"/>
        <v>1.2500000000000001E-2</v>
      </c>
      <c r="K11" s="1">
        <f t="shared" si="8"/>
        <v>1.1111111111111112E-2</v>
      </c>
      <c r="L11" s="1">
        <f t="shared" si="9"/>
        <v>0.01</v>
      </c>
    </row>
    <row r="12" spans="2:13" x14ac:dyDescent="0.25">
      <c r="C12" s="2">
        <v>100</v>
      </c>
      <c r="D12" s="2">
        <v>200</v>
      </c>
      <c r="E12" s="2">
        <v>300</v>
      </c>
      <c r="F12" s="2">
        <v>400</v>
      </c>
      <c r="G12" s="2">
        <v>500</v>
      </c>
      <c r="H12" s="2">
        <v>600</v>
      </c>
      <c r="I12" s="2">
        <v>700</v>
      </c>
      <c r="J12" s="2">
        <v>800</v>
      </c>
      <c r="K12" s="2">
        <v>900</v>
      </c>
      <c r="L12" s="2">
        <v>1000</v>
      </c>
      <c r="M12" t="s">
        <v>4</v>
      </c>
    </row>
    <row r="15" spans="2:13" x14ac:dyDescent="0.25">
      <c r="C15" t="s">
        <v>6</v>
      </c>
    </row>
    <row r="16" spans="2:13" x14ac:dyDescent="0.25">
      <c r="C16" t="s">
        <v>5</v>
      </c>
    </row>
    <row r="17" spans="3:3" x14ac:dyDescent="0.25">
      <c r="C17" t="s">
        <v>12</v>
      </c>
    </row>
    <row r="18" spans="3:3" x14ac:dyDescent="0.25">
      <c r="C18" t="s">
        <v>13</v>
      </c>
    </row>
    <row r="19" spans="3:3" x14ac:dyDescent="0.25">
      <c r="C19" t="s">
        <v>14</v>
      </c>
    </row>
  </sheetData>
  <conditionalFormatting sqref="C2:L11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AF318-7604-49AC-88EC-0BFD3614DAAB}">
  <dimension ref="A1:L38"/>
  <sheetViews>
    <sheetView topLeftCell="A7" workbookViewId="0">
      <selection activeCell="B42" sqref="B42"/>
    </sheetView>
  </sheetViews>
  <sheetFormatPr defaultRowHeight="12.75" x14ac:dyDescent="0.2"/>
  <cols>
    <col min="1" max="16384" width="9.140625" style="8"/>
  </cols>
  <sheetData>
    <row r="1" spans="1:12" x14ac:dyDescent="0.2">
      <c r="A1" s="7" t="s">
        <v>0</v>
      </c>
      <c r="B1" s="7">
        <v>20</v>
      </c>
    </row>
    <row r="2" spans="1:12" x14ac:dyDescent="0.2">
      <c r="A2" s="9">
        <v>1</v>
      </c>
      <c r="B2" s="7">
        <f>Laser_Power20*1</f>
        <v>20</v>
      </c>
      <c r="C2" s="10">
        <f t="shared" ref="C2:C11" si="0">B2/speed100</f>
        <v>0.2</v>
      </c>
      <c r="D2" s="10">
        <f t="shared" ref="D2:D11" si="1">B2/speed200</f>
        <v>0.1</v>
      </c>
      <c r="E2" s="10">
        <f t="shared" ref="E2:E11" si="2">B2/speed300</f>
        <v>6.6666666666666666E-2</v>
      </c>
      <c r="F2" s="10">
        <f t="shared" ref="F2:F11" si="3">B2/speed400</f>
        <v>0.05</v>
      </c>
      <c r="G2" s="10">
        <f t="shared" ref="G2:G11" si="4">B2/speed500</f>
        <v>0.04</v>
      </c>
      <c r="H2" s="10">
        <f t="shared" ref="H2:H11" si="5">B2/speed600</f>
        <v>3.3333333333333333E-2</v>
      </c>
      <c r="I2" s="10">
        <f t="shared" ref="I2:I11" si="6">B2/speed700</f>
        <v>2.8571428571428571E-2</v>
      </c>
      <c r="J2" s="10">
        <f t="shared" ref="J2:J11" si="7">B2/speed800</f>
        <v>2.5000000000000001E-2</v>
      </c>
      <c r="K2" s="10">
        <f t="shared" ref="K2:K11" si="8">B2/speed900</f>
        <v>2.2222222222222223E-2</v>
      </c>
      <c r="L2" s="10">
        <f t="shared" ref="L2:L11" si="9">B2/speed1000</f>
        <v>0.02</v>
      </c>
    </row>
    <row r="3" spans="1:12" x14ac:dyDescent="0.2">
      <c r="A3" s="9">
        <v>0.9</v>
      </c>
      <c r="B3" s="7">
        <f>Laser_Power20*0.9</f>
        <v>18</v>
      </c>
      <c r="C3" s="10">
        <f t="shared" si="0"/>
        <v>0.18</v>
      </c>
      <c r="D3" s="10">
        <f t="shared" si="1"/>
        <v>0.09</v>
      </c>
      <c r="E3" s="10">
        <f t="shared" si="2"/>
        <v>0.06</v>
      </c>
      <c r="F3" s="10">
        <f t="shared" si="3"/>
        <v>4.4999999999999998E-2</v>
      </c>
      <c r="G3" s="10">
        <f t="shared" si="4"/>
        <v>3.5999999999999997E-2</v>
      </c>
      <c r="H3" s="10">
        <f t="shared" si="5"/>
        <v>0.03</v>
      </c>
      <c r="I3" s="10">
        <f t="shared" si="6"/>
        <v>2.5714285714285714E-2</v>
      </c>
      <c r="J3" s="10">
        <f t="shared" si="7"/>
        <v>2.2499999999999999E-2</v>
      </c>
      <c r="K3" s="10">
        <f t="shared" si="8"/>
        <v>0.02</v>
      </c>
      <c r="L3" s="10">
        <f t="shared" si="9"/>
        <v>1.7999999999999999E-2</v>
      </c>
    </row>
    <row r="4" spans="1:12" x14ac:dyDescent="0.2">
      <c r="A4" s="9">
        <v>0.8</v>
      </c>
      <c r="B4" s="7">
        <f>Laser_Power20*0.8</f>
        <v>16</v>
      </c>
      <c r="C4" s="10">
        <f t="shared" si="0"/>
        <v>0.16</v>
      </c>
      <c r="D4" s="10">
        <f t="shared" si="1"/>
        <v>0.08</v>
      </c>
      <c r="E4" s="10">
        <f t="shared" si="2"/>
        <v>5.3333333333333337E-2</v>
      </c>
      <c r="F4" s="10">
        <f t="shared" si="3"/>
        <v>0.04</v>
      </c>
      <c r="G4" s="10">
        <f t="shared" si="4"/>
        <v>3.2000000000000001E-2</v>
      </c>
      <c r="H4" s="10">
        <f t="shared" si="5"/>
        <v>2.6666666666666668E-2</v>
      </c>
      <c r="I4" s="10">
        <f t="shared" si="6"/>
        <v>2.2857142857142857E-2</v>
      </c>
      <c r="J4" s="10">
        <f t="shared" si="7"/>
        <v>0.02</v>
      </c>
      <c r="K4" s="10">
        <f t="shared" si="8"/>
        <v>1.7777777777777778E-2</v>
      </c>
      <c r="L4" s="10">
        <f t="shared" si="9"/>
        <v>1.6E-2</v>
      </c>
    </row>
    <row r="5" spans="1:12" x14ac:dyDescent="0.2">
      <c r="A5" s="9">
        <v>0.7</v>
      </c>
      <c r="B5" s="7">
        <f>Laser_Power20*0.7</f>
        <v>14</v>
      </c>
      <c r="C5" s="10">
        <f t="shared" si="0"/>
        <v>0.14000000000000001</v>
      </c>
      <c r="D5" s="10">
        <f t="shared" si="1"/>
        <v>7.0000000000000007E-2</v>
      </c>
      <c r="E5" s="10">
        <f t="shared" si="2"/>
        <v>4.6666666666666669E-2</v>
      </c>
      <c r="F5" s="10">
        <f t="shared" si="3"/>
        <v>3.5000000000000003E-2</v>
      </c>
      <c r="G5" s="10">
        <f t="shared" si="4"/>
        <v>2.8000000000000001E-2</v>
      </c>
      <c r="H5" s="10">
        <f t="shared" si="5"/>
        <v>2.3333333333333334E-2</v>
      </c>
      <c r="I5" s="10">
        <f t="shared" si="6"/>
        <v>0.02</v>
      </c>
      <c r="J5" s="10">
        <f t="shared" si="7"/>
        <v>1.7500000000000002E-2</v>
      </c>
      <c r="K5" s="10">
        <f t="shared" si="8"/>
        <v>1.5555555555555555E-2</v>
      </c>
      <c r="L5" s="10">
        <f t="shared" si="9"/>
        <v>1.4E-2</v>
      </c>
    </row>
    <row r="6" spans="1:12" x14ac:dyDescent="0.2">
      <c r="A6" s="9">
        <v>0.6</v>
      </c>
      <c r="B6" s="7">
        <f>Laser_Power20*0.6</f>
        <v>12</v>
      </c>
      <c r="C6" s="10">
        <f t="shared" si="0"/>
        <v>0.12</v>
      </c>
      <c r="D6" s="10">
        <f t="shared" si="1"/>
        <v>0.06</v>
      </c>
      <c r="E6" s="10">
        <f t="shared" si="2"/>
        <v>0.04</v>
      </c>
      <c r="F6" s="10">
        <f t="shared" si="3"/>
        <v>0.03</v>
      </c>
      <c r="G6" s="10">
        <f t="shared" si="4"/>
        <v>2.4E-2</v>
      </c>
      <c r="H6" s="10">
        <f t="shared" si="5"/>
        <v>0.02</v>
      </c>
      <c r="I6" s="10">
        <f t="shared" si="6"/>
        <v>1.7142857142857144E-2</v>
      </c>
      <c r="J6" s="10">
        <f t="shared" si="7"/>
        <v>1.4999999999999999E-2</v>
      </c>
      <c r="K6" s="10">
        <f t="shared" si="8"/>
        <v>1.3333333333333334E-2</v>
      </c>
      <c r="L6" s="10">
        <f t="shared" si="9"/>
        <v>1.2E-2</v>
      </c>
    </row>
    <row r="7" spans="1:12" x14ac:dyDescent="0.2">
      <c r="A7" s="9">
        <v>0.5</v>
      </c>
      <c r="B7" s="7">
        <f>Laser_Power20*0.5</f>
        <v>10</v>
      </c>
      <c r="C7" s="10">
        <f t="shared" si="0"/>
        <v>0.1</v>
      </c>
      <c r="D7" s="10">
        <f t="shared" si="1"/>
        <v>0.05</v>
      </c>
      <c r="E7" s="10">
        <f t="shared" si="2"/>
        <v>3.3333333333333333E-2</v>
      </c>
      <c r="F7" s="10">
        <f t="shared" si="3"/>
        <v>2.5000000000000001E-2</v>
      </c>
      <c r="G7" s="10">
        <f t="shared" si="4"/>
        <v>0.02</v>
      </c>
      <c r="H7" s="10">
        <f t="shared" si="5"/>
        <v>1.6666666666666666E-2</v>
      </c>
      <c r="I7" s="10">
        <f t="shared" si="6"/>
        <v>1.4285714285714285E-2</v>
      </c>
      <c r="J7" s="10">
        <f t="shared" si="7"/>
        <v>1.2500000000000001E-2</v>
      </c>
      <c r="K7" s="10">
        <f t="shared" si="8"/>
        <v>1.1111111111111112E-2</v>
      </c>
      <c r="L7" s="10">
        <f t="shared" si="9"/>
        <v>0.01</v>
      </c>
    </row>
    <row r="8" spans="1:12" x14ac:dyDescent="0.2">
      <c r="A8" s="9">
        <v>0.4</v>
      </c>
      <c r="B8" s="7">
        <f>Laser_Power20*0.4</f>
        <v>8</v>
      </c>
      <c r="C8" s="10">
        <f t="shared" si="0"/>
        <v>0.08</v>
      </c>
      <c r="D8" s="10">
        <f t="shared" si="1"/>
        <v>0.04</v>
      </c>
      <c r="E8" s="10">
        <f t="shared" si="2"/>
        <v>2.6666666666666668E-2</v>
      </c>
      <c r="F8" s="10">
        <f t="shared" si="3"/>
        <v>0.02</v>
      </c>
      <c r="G8" s="10">
        <f t="shared" si="4"/>
        <v>1.6E-2</v>
      </c>
      <c r="H8" s="10">
        <f t="shared" si="5"/>
        <v>1.3333333333333334E-2</v>
      </c>
      <c r="I8" s="10">
        <f t="shared" si="6"/>
        <v>1.1428571428571429E-2</v>
      </c>
      <c r="J8" s="10">
        <f t="shared" si="7"/>
        <v>0.01</v>
      </c>
      <c r="K8" s="10">
        <f t="shared" si="8"/>
        <v>8.8888888888888889E-3</v>
      </c>
      <c r="L8" s="10">
        <f t="shared" si="9"/>
        <v>8.0000000000000002E-3</v>
      </c>
    </row>
    <row r="9" spans="1:12" x14ac:dyDescent="0.2">
      <c r="A9" s="9">
        <v>0.3</v>
      </c>
      <c r="B9" s="7">
        <f>Laser_Power20*0.3</f>
        <v>6</v>
      </c>
      <c r="C9" s="10">
        <f t="shared" si="0"/>
        <v>0.06</v>
      </c>
      <c r="D9" s="10">
        <f t="shared" si="1"/>
        <v>0.03</v>
      </c>
      <c r="E9" s="10">
        <f t="shared" si="2"/>
        <v>0.02</v>
      </c>
      <c r="F9" s="10">
        <f t="shared" si="3"/>
        <v>1.4999999999999999E-2</v>
      </c>
      <c r="G9" s="10">
        <f t="shared" si="4"/>
        <v>1.2E-2</v>
      </c>
      <c r="H9" s="10">
        <f t="shared" si="5"/>
        <v>0.01</v>
      </c>
      <c r="I9" s="10">
        <f t="shared" si="6"/>
        <v>8.5714285714285719E-3</v>
      </c>
      <c r="J9" s="10">
        <f t="shared" si="7"/>
        <v>7.4999999999999997E-3</v>
      </c>
      <c r="K9" s="10">
        <f t="shared" si="8"/>
        <v>6.6666666666666671E-3</v>
      </c>
      <c r="L9" s="10">
        <f t="shared" si="9"/>
        <v>6.0000000000000001E-3</v>
      </c>
    </row>
    <row r="10" spans="1:12" x14ac:dyDescent="0.2">
      <c r="A10" s="9">
        <v>0.2</v>
      </c>
      <c r="B10" s="7">
        <f>Laser_Power20*0.2</f>
        <v>4</v>
      </c>
      <c r="C10" s="10">
        <f t="shared" si="0"/>
        <v>0.04</v>
      </c>
      <c r="D10" s="10">
        <f t="shared" si="1"/>
        <v>0.02</v>
      </c>
      <c r="E10" s="10">
        <f t="shared" si="2"/>
        <v>1.3333333333333334E-2</v>
      </c>
      <c r="F10" s="10">
        <f t="shared" si="3"/>
        <v>0.01</v>
      </c>
      <c r="G10" s="10">
        <f t="shared" si="4"/>
        <v>8.0000000000000002E-3</v>
      </c>
      <c r="H10" s="10">
        <f t="shared" si="5"/>
        <v>6.6666666666666671E-3</v>
      </c>
      <c r="I10" s="10">
        <f t="shared" si="6"/>
        <v>5.7142857142857143E-3</v>
      </c>
      <c r="J10" s="10">
        <f t="shared" si="7"/>
        <v>5.0000000000000001E-3</v>
      </c>
      <c r="K10" s="10">
        <f t="shared" si="8"/>
        <v>4.4444444444444444E-3</v>
      </c>
      <c r="L10" s="10">
        <f t="shared" si="9"/>
        <v>4.0000000000000001E-3</v>
      </c>
    </row>
    <row r="11" spans="1:12" x14ac:dyDescent="0.2">
      <c r="A11" s="9">
        <v>0.1</v>
      </c>
      <c r="B11" s="7">
        <f>Laser_Power20*0.1</f>
        <v>2</v>
      </c>
      <c r="C11" s="10">
        <f t="shared" si="0"/>
        <v>0.02</v>
      </c>
      <c r="D11" s="10">
        <f t="shared" si="1"/>
        <v>0.01</v>
      </c>
      <c r="E11" s="10">
        <f t="shared" si="2"/>
        <v>6.6666666666666671E-3</v>
      </c>
      <c r="F11" s="10">
        <f t="shared" si="3"/>
        <v>5.0000000000000001E-3</v>
      </c>
      <c r="G11" s="10">
        <f t="shared" si="4"/>
        <v>4.0000000000000001E-3</v>
      </c>
      <c r="H11" s="10">
        <f t="shared" si="5"/>
        <v>3.3333333333333335E-3</v>
      </c>
      <c r="I11" s="10">
        <f t="shared" si="6"/>
        <v>2.8571428571428571E-3</v>
      </c>
      <c r="J11" s="10">
        <f t="shared" si="7"/>
        <v>2.5000000000000001E-3</v>
      </c>
      <c r="K11" s="10">
        <f t="shared" si="8"/>
        <v>2.2222222222222222E-3</v>
      </c>
      <c r="L11" s="10">
        <f t="shared" si="9"/>
        <v>2E-3</v>
      </c>
    </row>
    <row r="12" spans="1:12" x14ac:dyDescent="0.2">
      <c r="C12" s="7">
        <v>100</v>
      </c>
      <c r="D12" s="7">
        <v>200</v>
      </c>
      <c r="E12" s="7">
        <v>300</v>
      </c>
      <c r="F12" s="7">
        <v>400</v>
      </c>
      <c r="G12" s="7">
        <v>500</v>
      </c>
      <c r="H12" s="7">
        <v>600</v>
      </c>
      <c r="I12" s="7">
        <v>700</v>
      </c>
      <c r="J12" s="7">
        <v>800</v>
      </c>
      <c r="K12" s="7">
        <v>900</v>
      </c>
      <c r="L12" s="7">
        <v>1000</v>
      </c>
    </row>
    <row r="14" spans="1:12" x14ac:dyDescent="0.2">
      <c r="A14" s="7" t="s">
        <v>1</v>
      </c>
      <c r="B14" s="7">
        <v>30</v>
      </c>
    </row>
    <row r="15" spans="1:12" x14ac:dyDescent="0.2">
      <c r="A15" s="9">
        <v>1</v>
      </c>
      <c r="B15" s="7">
        <f>Laser_power30*1</f>
        <v>30</v>
      </c>
      <c r="C15" s="10">
        <f t="shared" ref="C15:C24" si="10">B15/speed100</f>
        <v>0.3</v>
      </c>
      <c r="D15" s="10">
        <f t="shared" ref="D15:D24" si="11">B15/speed200</f>
        <v>0.15</v>
      </c>
      <c r="E15" s="10">
        <f t="shared" ref="E15:E24" si="12">B15/speed300</f>
        <v>0.1</v>
      </c>
      <c r="F15" s="10">
        <f t="shared" ref="F15:F24" si="13">B15/speed400</f>
        <v>7.4999999999999997E-2</v>
      </c>
      <c r="G15" s="10">
        <f t="shared" ref="G15:G24" si="14">B15/speed500</f>
        <v>0.06</v>
      </c>
      <c r="H15" s="10">
        <f t="shared" ref="H15:H24" si="15">B15/speed600</f>
        <v>0.05</v>
      </c>
      <c r="I15" s="10">
        <f t="shared" ref="I15:I24" si="16">B15/speed700</f>
        <v>4.2857142857142858E-2</v>
      </c>
      <c r="J15" s="10">
        <f t="shared" ref="J15:J24" si="17">B15/speed800</f>
        <v>3.7499999999999999E-2</v>
      </c>
      <c r="K15" s="10">
        <f t="shared" ref="K15:K24" si="18">B15/speed900</f>
        <v>3.3333333333333333E-2</v>
      </c>
      <c r="L15" s="10">
        <f t="shared" ref="L15:L24" si="19">B15/speed1000</f>
        <v>0.03</v>
      </c>
    </row>
    <row r="16" spans="1:12" x14ac:dyDescent="0.2">
      <c r="A16" s="9">
        <v>0.9</v>
      </c>
      <c r="B16" s="7">
        <f>Laser_power30*0.9</f>
        <v>27</v>
      </c>
      <c r="C16" s="10">
        <f t="shared" si="10"/>
        <v>0.27</v>
      </c>
      <c r="D16" s="10">
        <f t="shared" si="11"/>
        <v>0.13500000000000001</v>
      </c>
      <c r="E16" s="10">
        <f t="shared" si="12"/>
        <v>0.09</v>
      </c>
      <c r="F16" s="10">
        <f t="shared" si="13"/>
        <v>6.7500000000000004E-2</v>
      </c>
      <c r="G16" s="10">
        <f t="shared" si="14"/>
        <v>5.3999999999999999E-2</v>
      </c>
      <c r="H16" s="10">
        <f t="shared" si="15"/>
        <v>4.4999999999999998E-2</v>
      </c>
      <c r="I16" s="10">
        <f t="shared" si="16"/>
        <v>3.8571428571428569E-2</v>
      </c>
      <c r="J16" s="10">
        <f t="shared" si="17"/>
        <v>3.3750000000000002E-2</v>
      </c>
      <c r="K16" s="10">
        <f t="shared" si="18"/>
        <v>0.03</v>
      </c>
      <c r="L16" s="10">
        <f t="shared" si="19"/>
        <v>2.7E-2</v>
      </c>
    </row>
    <row r="17" spans="1:12" x14ac:dyDescent="0.2">
      <c r="A17" s="9">
        <v>0.8</v>
      </c>
      <c r="B17" s="7">
        <f>Laser_power30*0.8</f>
        <v>24</v>
      </c>
      <c r="C17" s="10">
        <f t="shared" si="10"/>
        <v>0.24</v>
      </c>
      <c r="D17" s="10">
        <f t="shared" si="11"/>
        <v>0.12</v>
      </c>
      <c r="E17" s="10">
        <f t="shared" si="12"/>
        <v>0.08</v>
      </c>
      <c r="F17" s="10">
        <f t="shared" si="13"/>
        <v>0.06</v>
      </c>
      <c r="G17" s="10">
        <f t="shared" si="14"/>
        <v>4.8000000000000001E-2</v>
      </c>
      <c r="H17" s="10">
        <f t="shared" si="15"/>
        <v>0.04</v>
      </c>
      <c r="I17" s="10">
        <f t="shared" si="16"/>
        <v>3.4285714285714287E-2</v>
      </c>
      <c r="J17" s="10">
        <f t="shared" si="17"/>
        <v>0.03</v>
      </c>
      <c r="K17" s="10">
        <f t="shared" si="18"/>
        <v>2.6666666666666668E-2</v>
      </c>
      <c r="L17" s="10">
        <f t="shared" si="19"/>
        <v>2.4E-2</v>
      </c>
    </row>
    <row r="18" spans="1:12" x14ac:dyDescent="0.2">
      <c r="A18" s="9">
        <v>0.7</v>
      </c>
      <c r="B18" s="7">
        <f>Laser_power30*0.7</f>
        <v>21</v>
      </c>
      <c r="C18" s="10">
        <f t="shared" si="10"/>
        <v>0.21</v>
      </c>
      <c r="D18" s="10">
        <f t="shared" si="11"/>
        <v>0.105</v>
      </c>
      <c r="E18" s="10">
        <f t="shared" si="12"/>
        <v>7.0000000000000007E-2</v>
      </c>
      <c r="F18" s="10">
        <f t="shared" si="13"/>
        <v>5.2499999999999998E-2</v>
      </c>
      <c r="G18" s="10">
        <f t="shared" si="14"/>
        <v>4.2000000000000003E-2</v>
      </c>
      <c r="H18" s="10">
        <f t="shared" si="15"/>
        <v>3.5000000000000003E-2</v>
      </c>
      <c r="I18" s="10">
        <f t="shared" si="16"/>
        <v>0.03</v>
      </c>
      <c r="J18" s="10">
        <f t="shared" si="17"/>
        <v>2.6249999999999999E-2</v>
      </c>
      <c r="K18" s="10">
        <f t="shared" si="18"/>
        <v>2.3333333333333334E-2</v>
      </c>
      <c r="L18" s="10">
        <f t="shared" si="19"/>
        <v>2.1000000000000001E-2</v>
      </c>
    </row>
    <row r="19" spans="1:12" x14ac:dyDescent="0.2">
      <c r="A19" s="9">
        <v>0.6</v>
      </c>
      <c r="B19" s="7">
        <f>Laser_power30*0.6</f>
        <v>18</v>
      </c>
      <c r="C19" s="10">
        <f t="shared" si="10"/>
        <v>0.18</v>
      </c>
      <c r="D19" s="10">
        <f t="shared" si="11"/>
        <v>0.09</v>
      </c>
      <c r="E19" s="10">
        <f t="shared" si="12"/>
        <v>0.06</v>
      </c>
      <c r="F19" s="10">
        <f t="shared" si="13"/>
        <v>4.4999999999999998E-2</v>
      </c>
      <c r="G19" s="10">
        <f t="shared" si="14"/>
        <v>3.5999999999999997E-2</v>
      </c>
      <c r="H19" s="10">
        <f t="shared" si="15"/>
        <v>0.03</v>
      </c>
      <c r="I19" s="10">
        <f t="shared" si="16"/>
        <v>2.5714285714285714E-2</v>
      </c>
      <c r="J19" s="10">
        <f t="shared" si="17"/>
        <v>2.2499999999999999E-2</v>
      </c>
      <c r="K19" s="10">
        <f t="shared" si="18"/>
        <v>0.02</v>
      </c>
      <c r="L19" s="10">
        <f t="shared" si="19"/>
        <v>1.7999999999999999E-2</v>
      </c>
    </row>
    <row r="20" spans="1:12" x14ac:dyDescent="0.2">
      <c r="A20" s="9">
        <v>0.5</v>
      </c>
      <c r="B20" s="7">
        <f>Laser_power30*0.5</f>
        <v>15</v>
      </c>
      <c r="C20" s="10">
        <f t="shared" si="10"/>
        <v>0.15</v>
      </c>
      <c r="D20" s="10">
        <f t="shared" si="11"/>
        <v>7.4999999999999997E-2</v>
      </c>
      <c r="E20" s="10">
        <f t="shared" si="12"/>
        <v>0.05</v>
      </c>
      <c r="F20" s="10">
        <f t="shared" si="13"/>
        <v>3.7499999999999999E-2</v>
      </c>
      <c r="G20" s="10">
        <f t="shared" si="14"/>
        <v>0.03</v>
      </c>
      <c r="H20" s="10">
        <f t="shared" si="15"/>
        <v>2.5000000000000001E-2</v>
      </c>
      <c r="I20" s="10">
        <f t="shared" si="16"/>
        <v>2.1428571428571429E-2</v>
      </c>
      <c r="J20" s="10">
        <f t="shared" si="17"/>
        <v>1.8749999999999999E-2</v>
      </c>
      <c r="K20" s="10">
        <f t="shared" si="18"/>
        <v>1.6666666666666666E-2</v>
      </c>
      <c r="L20" s="10">
        <f t="shared" si="19"/>
        <v>1.4999999999999999E-2</v>
      </c>
    </row>
    <row r="21" spans="1:12" x14ac:dyDescent="0.2">
      <c r="A21" s="9">
        <v>0.4</v>
      </c>
      <c r="B21" s="7">
        <f>Laser_power30*0.4</f>
        <v>12</v>
      </c>
      <c r="C21" s="10">
        <f t="shared" si="10"/>
        <v>0.12</v>
      </c>
      <c r="D21" s="10">
        <f t="shared" si="11"/>
        <v>0.06</v>
      </c>
      <c r="E21" s="10">
        <f t="shared" si="12"/>
        <v>0.04</v>
      </c>
      <c r="F21" s="10">
        <f t="shared" si="13"/>
        <v>0.03</v>
      </c>
      <c r="G21" s="10">
        <f t="shared" si="14"/>
        <v>2.4E-2</v>
      </c>
      <c r="H21" s="10">
        <f t="shared" si="15"/>
        <v>0.02</v>
      </c>
      <c r="I21" s="10">
        <f t="shared" si="16"/>
        <v>1.7142857142857144E-2</v>
      </c>
      <c r="J21" s="10">
        <f t="shared" si="17"/>
        <v>1.4999999999999999E-2</v>
      </c>
      <c r="K21" s="10">
        <f t="shared" si="18"/>
        <v>1.3333333333333334E-2</v>
      </c>
      <c r="L21" s="10">
        <f t="shared" si="19"/>
        <v>1.2E-2</v>
      </c>
    </row>
    <row r="22" spans="1:12" x14ac:dyDescent="0.2">
      <c r="A22" s="9">
        <v>0.3</v>
      </c>
      <c r="B22" s="7">
        <f>Laser_power30*0.3</f>
        <v>9</v>
      </c>
      <c r="C22" s="10">
        <f t="shared" si="10"/>
        <v>0.09</v>
      </c>
      <c r="D22" s="10">
        <f t="shared" si="11"/>
        <v>4.4999999999999998E-2</v>
      </c>
      <c r="E22" s="10">
        <f t="shared" si="12"/>
        <v>0.03</v>
      </c>
      <c r="F22" s="10">
        <f t="shared" si="13"/>
        <v>2.2499999999999999E-2</v>
      </c>
      <c r="G22" s="10">
        <f t="shared" si="14"/>
        <v>1.7999999999999999E-2</v>
      </c>
      <c r="H22" s="10">
        <f t="shared" si="15"/>
        <v>1.4999999999999999E-2</v>
      </c>
      <c r="I22" s="10">
        <f t="shared" si="16"/>
        <v>1.2857142857142857E-2</v>
      </c>
      <c r="J22" s="10">
        <f t="shared" si="17"/>
        <v>1.125E-2</v>
      </c>
      <c r="K22" s="10">
        <f t="shared" si="18"/>
        <v>0.01</v>
      </c>
      <c r="L22" s="10">
        <f t="shared" si="19"/>
        <v>8.9999999999999993E-3</v>
      </c>
    </row>
    <row r="23" spans="1:12" x14ac:dyDescent="0.2">
      <c r="A23" s="9">
        <v>0.2</v>
      </c>
      <c r="B23" s="7">
        <f>Laser_power30*0.2</f>
        <v>6</v>
      </c>
      <c r="C23" s="10">
        <f t="shared" si="10"/>
        <v>0.06</v>
      </c>
      <c r="D23" s="10">
        <f t="shared" si="11"/>
        <v>0.03</v>
      </c>
      <c r="E23" s="10">
        <f t="shared" si="12"/>
        <v>0.02</v>
      </c>
      <c r="F23" s="10">
        <f t="shared" si="13"/>
        <v>1.4999999999999999E-2</v>
      </c>
      <c r="G23" s="10">
        <f t="shared" si="14"/>
        <v>1.2E-2</v>
      </c>
      <c r="H23" s="10">
        <f t="shared" si="15"/>
        <v>0.01</v>
      </c>
      <c r="I23" s="10">
        <f t="shared" si="16"/>
        <v>8.5714285714285719E-3</v>
      </c>
      <c r="J23" s="10">
        <f t="shared" si="17"/>
        <v>7.4999999999999997E-3</v>
      </c>
      <c r="K23" s="10">
        <f t="shared" si="18"/>
        <v>6.6666666666666671E-3</v>
      </c>
      <c r="L23" s="10">
        <f t="shared" si="19"/>
        <v>6.0000000000000001E-3</v>
      </c>
    </row>
    <row r="24" spans="1:12" x14ac:dyDescent="0.2">
      <c r="A24" s="9">
        <v>0.1</v>
      </c>
      <c r="B24" s="7">
        <f>Laser_power30*0.1</f>
        <v>3</v>
      </c>
      <c r="C24" s="10">
        <f t="shared" si="10"/>
        <v>0.03</v>
      </c>
      <c r="D24" s="10">
        <f t="shared" si="11"/>
        <v>1.4999999999999999E-2</v>
      </c>
      <c r="E24" s="10">
        <f t="shared" si="12"/>
        <v>0.01</v>
      </c>
      <c r="F24" s="10">
        <f t="shared" si="13"/>
        <v>7.4999999999999997E-3</v>
      </c>
      <c r="G24" s="10">
        <f t="shared" si="14"/>
        <v>6.0000000000000001E-3</v>
      </c>
      <c r="H24" s="10">
        <f t="shared" si="15"/>
        <v>5.0000000000000001E-3</v>
      </c>
      <c r="I24" s="10">
        <f t="shared" si="16"/>
        <v>4.2857142857142859E-3</v>
      </c>
      <c r="J24" s="10">
        <f t="shared" si="17"/>
        <v>3.7499999999999999E-3</v>
      </c>
      <c r="K24" s="10">
        <f t="shared" si="18"/>
        <v>3.3333333333333335E-3</v>
      </c>
      <c r="L24" s="10">
        <f t="shared" si="19"/>
        <v>3.0000000000000001E-3</v>
      </c>
    </row>
    <row r="25" spans="1:12" x14ac:dyDescent="0.2">
      <c r="C25" s="7">
        <v>100</v>
      </c>
      <c r="D25" s="7">
        <v>200</v>
      </c>
      <c r="E25" s="7">
        <v>300</v>
      </c>
      <c r="F25" s="7">
        <v>400</v>
      </c>
      <c r="G25" s="7">
        <v>500</v>
      </c>
      <c r="H25" s="7">
        <v>600</v>
      </c>
      <c r="I25" s="7">
        <v>700</v>
      </c>
      <c r="J25" s="7">
        <v>800</v>
      </c>
      <c r="K25" s="7">
        <v>900</v>
      </c>
      <c r="L25" s="7">
        <v>1000</v>
      </c>
    </row>
    <row r="27" spans="1:12" x14ac:dyDescent="0.2">
      <c r="A27" s="7" t="s">
        <v>2</v>
      </c>
      <c r="B27" s="7">
        <v>50</v>
      </c>
    </row>
    <row r="28" spans="1:12" x14ac:dyDescent="0.2">
      <c r="A28" s="9">
        <v>1</v>
      </c>
      <c r="B28" s="7">
        <f>Laser_Power50*1</f>
        <v>50</v>
      </c>
      <c r="C28" s="10">
        <f t="shared" ref="C28:C37" si="20">B28/speed100</f>
        <v>0.5</v>
      </c>
      <c r="D28" s="10">
        <f t="shared" ref="D28:D37" si="21">B28/speed200</f>
        <v>0.25</v>
      </c>
      <c r="E28" s="10">
        <f t="shared" ref="E28:E37" si="22">B28/speed300</f>
        <v>0.16666666666666666</v>
      </c>
      <c r="F28" s="10">
        <f t="shared" ref="F28:F37" si="23">B28/speed400</f>
        <v>0.125</v>
      </c>
      <c r="G28" s="10">
        <f t="shared" ref="G28:G37" si="24">B28/speed500</f>
        <v>0.1</v>
      </c>
      <c r="H28" s="10">
        <f t="shared" ref="H28:H37" si="25">B28/speed600</f>
        <v>8.3333333333333329E-2</v>
      </c>
      <c r="I28" s="10">
        <f t="shared" ref="I28:I37" si="26">B28/speed700</f>
        <v>7.1428571428571425E-2</v>
      </c>
      <c r="J28" s="10">
        <f t="shared" ref="J28:J37" si="27">B28/speed800</f>
        <v>6.25E-2</v>
      </c>
      <c r="K28" s="10">
        <f t="shared" ref="K28:K37" si="28">B28/speed900</f>
        <v>5.5555555555555552E-2</v>
      </c>
      <c r="L28" s="10">
        <f t="shared" ref="L28:L37" si="29">B28/speed1000</f>
        <v>0.05</v>
      </c>
    </row>
    <row r="29" spans="1:12" x14ac:dyDescent="0.2">
      <c r="A29" s="9">
        <v>0.9</v>
      </c>
      <c r="B29" s="7">
        <f>Laser_Power50*0.9</f>
        <v>45</v>
      </c>
      <c r="C29" s="10">
        <f t="shared" si="20"/>
        <v>0.45</v>
      </c>
      <c r="D29" s="10">
        <f t="shared" si="21"/>
        <v>0.22500000000000001</v>
      </c>
      <c r="E29" s="10">
        <f t="shared" si="22"/>
        <v>0.15</v>
      </c>
      <c r="F29" s="10">
        <f t="shared" si="23"/>
        <v>0.1125</v>
      </c>
      <c r="G29" s="10">
        <f t="shared" si="24"/>
        <v>0.09</v>
      </c>
      <c r="H29" s="10">
        <f t="shared" si="25"/>
        <v>7.4999999999999997E-2</v>
      </c>
      <c r="I29" s="10">
        <f t="shared" si="26"/>
        <v>6.4285714285714279E-2</v>
      </c>
      <c r="J29" s="10">
        <f t="shared" si="27"/>
        <v>5.6250000000000001E-2</v>
      </c>
      <c r="K29" s="10">
        <f t="shared" si="28"/>
        <v>0.05</v>
      </c>
      <c r="L29" s="10">
        <f t="shared" si="29"/>
        <v>4.4999999999999998E-2</v>
      </c>
    </row>
    <row r="30" spans="1:12" x14ac:dyDescent="0.2">
      <c r="A30" s="9">
        <v>0.8</v>
      </c>
      <c r="B30" s="7">
        <f>Laser_Power50*0.8</f>
        <v>40</v>
      </c>
      <c r="C30" s="10">
        <f t="shared" si="20"/>
        <v>0.4</v>
      </c>
      <c r="D30" s="10">
        <f t="shared" si="21"/>
        <v>0.2</v>
      </c>
      <c r="E30" s="10">
        <f t="shared" si="22"/>
        <v>0.13333333333333333</v>
      </c>
      <c r="F30" s="10">
        <f t="shared" si="23"/>
        <v>0.1</v>
      </c>
      <c r="G30" s="10">
        <f t="shared" si="24"/>
        <v>0.08</v>
      </c>
      <c r="H30" s="10">
        <f t="shared" si="25"/>
        <v>6.6666666666666666E-2</v>
      </c>
      <c r="I30" s="10">
        <f t="shared" si="26"/>
        <v>5.7142857142857141E-2</v>
      </c>
      <c r="J30" s="10">
        <f t="shared" si="27"/>
        <v>0.05</v>
      </c>
      <c r="K30" s="10">
        <f t="shared" si="28"/>
        <v>4.4444444444444446E-2</v>
      </c>
      <c r="L30" s="10">
        <f t="shared" si="29"/>
        <v>0.04</v>
      </c>
    </row>
    <row r="31" spans="1:12" x14ac:dyDescent="0.2">
      <c r="A31" s="9">
        <v>0.7</v>
      </c>
      <c r="B31" s="7">
        <f>Laser_Power50*0.7</f>
        <v>35</v>
      </c>
      <c r="C31" s="10">
        <f t="shared" si="20"/>
        <v>0.35</v>
      </c>
      <c r="D31" s="10">
        <f t="shared" si="21"/>
        <v>0.17499999999999999</v>
      </c>
      <c r="E31" s="10">
        <f t="shared" si="22"/>
        <v>0.11666666666666667</v>
      </c>
      <c r="F31" s="10">
        <f t="shared" si="23"/>
        <v>8.7499999999999994E-2</v>
      </c>
      <c r="G31" s="10">
        <f t="shared" si="24"/>
        <v>7.0000000000000007E-2</v>
      </c>
      <c r="H31" s="10">
        <f t="shared" si="25"/>
        <v>5.8333333333333334E-2</v>
      </c>
      <c r="I31" s="10">
        <f t="shared" si="26"/>
        <v>0.05</v>
      </c>
      <c r="J31" s="10">
        <f t="shared" si="27"/>
        <v>4.3749999999999997E-2</v>
      </c>
      <c r="K31" s="10">
        <f t="shared" si="28"/>
        <v>3.888888888888889E-2</v>
      </c>
      <c r="L31" s="10">
        <f t="shared" si="29"/>
        <v>3.5000000000000003E-2</v>
      </c>
    </row>
    <row r="32" spans="1:12" x14ac:dyDescent="0.2">
      <c r="A32" s="9">
        <v>0.6</v>
      </c>
      <c r="B32" s="7">
        <f>Laser_Power50*0.6</f>
        <v>30</v>
      </c>
      <c r="C32" s="10">
        <f t="shared" si="20"/>
        <v>0.3</v>
      </c>
      <c r="D32" s="10">
        <f t="shared" si="21"/>
        <v>0.15</v>
      </c>
      <c r="E32" s="10">
        <f t="shared" si="22"/>
        <v>0.1</v>
      </c>
      <c r="F32" s="10">
        <f t="shared" si="23"/>
        <v>7.4999999999999997E-2</v>
      </c>
      <c r="G32" s="10">
        <f t="shared" si="24"/>
        <v>0.06</v>
      </c>
      <c r="H32" s="10">
        <f t="shared" si="25"/>
        <v>0.05</v>
      </c>
      <c r="I32" s="10">
        <f t="shared" si="26"/>
        <v>4.2857142857142858E-2</v>
      </c>
      <c r="J32" s="10">
        <f t="shared" si="27"/>
        <v>3.7499999999999999E-2</v>
      </c>
      <c r="K32" s="10">
        <f t="shared" si="28"/>
        <v>3.3333333333333333E-2</v>
      </c>
      <c r="L32" s="10">
        <f t="shared" si="29"/>
        <v>0.03</v>
      </c>
    </row>
    <row r="33" spans="1:12" x14ac:dyDescent="0.2">
      <c r="A33" s="9">
        <v>0.5</v>
      </c>
      <c r="B33" s="7">
        <f>Laser_Power50*0.5</f>
        <v>25</v>
      </c>
      <c r="C33" s="10">
        <f t="shared" si="20"/>
        <v>0.25</v>
      </c>
      <c r="D33" s="10">
        <f t="shared" si="21"/>
        <v>0.125</v>
      </c>
      <c r="E33" s="10">
        <f t="shared" si="22"/>
        <v>8.3333333333333329E-2</v>
      </c>
      <c r="F33" s="10">
        <f t="shared" si="23"/>
        <v>6.25E-2</v>
      </c>
      <c r="G33" s="10">
        <f t="shared" si="24"/>
        <v>0.05</v>
      </c>
      <c r="H33" s="10">
        <f t="shared" si="25"/>
        <v>4.1666666666666664E-2</v>
      </c>
      <c r="I33" s="10">
        <f t="shared" si="26"/>
        <v>3.5714285714285712E-2</v>
      </c>
      <c r="J33" s="10">
        <f t="shared" si="27"/>
        <v>3.125E-2</v>
      </c>
      <c r="K33" s="10">
        <f t="shared" si="28"/>
        <v>2.7777777777777776E-2</v>
      </c>
      <c r="L33" s="10">
        <f t="shared" si="29"/>
        <v>2.5000000000000001E-2</v>
      </c>
    </row>
    <row r="34" spans="1:12" x14ac:dyDescent="0.2">
      <c r="A34" s="9">
        <v>0.4</v>
      </c>
      <c r="B34" s="7">
        <f>Laser_Power50*0.4</f>
        <v>20</v>
      </c>
      <c r="C34" s="10">
        <f t="shared" si="20"/>
        <v>0.2</v>
      </c>
      <c r="D34" s="10">
        <f t="shared" si="21"/>
        <v>0.1</v>
      </c>
      <c r="E34" s="10">
        <f t="shared" si="22"/>
        <v>6.6666666666666666E-2</v>
      </c>
      <c r="F34" s="10">
        <f t="shared" si="23"/>
        <v>0.05</v>
      </c>
      <c r="G34" s="10">
        <f t="shared" si="24"/>
        <v>0.04</v>
      </c>
      <c r="H34" s="10">
        <f t="shared" si="25"/>
        <v>3.3333333333333333E-2</v>
      </c>
      <c r="I34" s="10">
        <f t="shared" si="26"/>
        <v>2.8571428571428571E-2</v>
      </c>
      <c r="J34" s="10">
        <f t="shared" si="27"/>
        <v>2.5000000000000001E-2</v>
      </c>
      <c r="K34" s="10">
        <f t="shared" si="28"/>
        <v>2.2222222222222223E-2</v>
      </c>
      <c r="L34" s="10">
        <f t="shared" si="29"/>
        <v>0.02</v>
      </c>
    </row>
    <row r="35" spans="1:12" x14ac:dyDescent="0.2">
      <c r="A35" s="9">
        <v>0.3</v>
      </c>
      <c r="B35" s="7">
        <f>Laser_Power50*0.3</f>
        <v>15</v>
      </c>
      <c r="C35" s="10">
        <f t="shared" si="20"/>
        <v>0.15</v>
      </c>
      <c r="D35" s="10">
        <f t="shared" si="21"/>
        <v>7.4999999999999997E-2</v>
      </c>
      <c r="E35" s="10">
        <f t="shared" si="22"/>
        <v>0.05</v>
      </c>
      <c r="F35" s="10">
        <f t="shared" si="23"/>
        <v>3.7499999999999999E-2</v>
      </c>
      <c r="G35" s="10">
        <f t="shared" si="24"/>
        <v>0.03</v>
      </c>
      <c r="H35" s="10">
        <f t="shared" si="25"/>
        <v>2.5000000000000001E-2</v>
      </c>
      <c r="I35" s="10">
        <f t="shared" si="26"/>
        <v>2.1428571428571429E-2</v>
      </c>
      <c r="J35" s="10">
        <f t="shared" si="27"/>
        <v>1.8749999999999999E-2</v>
      </c>
      <c r="K35" s="10">
        <f t="shared" si="28"/>
        <v>1.6666666666666666E-2</v>
      </c>
      <c r="L35" s="10">
        <f t="shared" si="29"/>
        <v>1.4999999999999999E-2</v>
      </c>
    </row>
    <row r="36" spans="1:12" x14ac:dyDescent="0.2">
      <c r="A36" s="9">
        <v>0.2</v>
      </c>
      <c r="B36" s="7">
        <f>Laser_Power50*0.2</f>
        <v>10</v>
      </c>
      <c r="C36" s="10">
        <f t="shared" si="20"/>
        <v>0.1</v>
      </c>
      <c r="D36" s="10">
        <f t="shared" si="21"/>
        <v>0.05</v>
      </c>
      <c r="E36" s="10">
        <f t="shared" si="22"/>
        <v>3.3333333333333333E-2</v>
      </c>
      <c r="F36" s="10">
        <f t="shared" si="23"/>
        <v>2.5000000000000001E-2</v>
      </c>
      <c r="G36" s="10">
        <f t="shared" si="24"/>
        <v>0.02</v>
      </c>
      <c r="H36" s="10">
        <f t="shared" si="25"/>
        <v>1.6666666666666666E-2</v>
      </c>
      <c r="I36" s="10">
        <f t="shared" si="26"/>
        <v>1.4285714285714285E-2</v>
      </c>
      <c r="J36" s="10">
        <f t="shared" si="27"/>
        <v>1.2500000000000001E-2</v>
      </c>
      <c r="K36" s="10">
        <f t="shared" si="28"/>
        <v>1.1111111111111112E-2</v>
      </c>
      <c r="L36" s="10">
        <f t="shared" si="29"/>
        <v>0.01</v>
      </c>
    </row>
    <row r="37" spans="1:12" x14ac:dyDescent="0.2">
      <c r="A37" s="9">
        <v>0.1</v>
      </c>
      <c r="B37" s="7">
        <f>Laser_Power50*0.1</f>
        <v>5</v>
      </c>
      <c r="C37" s="10">
        <f t="shared" si="20"/>
        <v>0.05</v>
      </c>
      <c r="D37" s="10">
        <f t="shared" si="21"/>
        <v>2.5000000000000001E-2</v>
      </c>
      <c r="E37" s="10">
        <f t="shared" si="22"/>
        <v>1.6666666666666666E-2</v>
      </c>
      <c r="F37" s="10">
        <f t="shared" si="23"/>
        <v>1.2500000000000001E-2</v>
      </c>
      <c r="G37" s="10">
        <f t="shared" si="24"/>
        <v>0.01</v>
      </c>
      <c r="H37" s="10">
        <f t="shared" si="25"/>
        <v>8.3333333333333332E-3</v>
      </c>
      <c r="I37" s="10">
        <f t="shared" si="26"/>
        <v>7.1428571428571426E-3</v>
      </c>
      <c r="J37" s="10">
        <f t="shared" si="27"/>
        <v>6.2500000000000003E-3</v>
      </c>
      <c r="K37" s="10">
        <f t="shared" si="28"/>
        <v>5.5555555555555558E-3</v>
      </c>
      <c r="L37" s="10">
        <f t="shared" si="29"/>
        <v>5.0000000000000001E-3</v>
      </c>
    </row>
    <row r="38" spans="1:12" x14ac:dyDescent="0.2">
      <c r="C38" s="7">
        <v>100</v>
      </c>
      <c r="D38" s="7">
        <v>200</v>
      </c>
      <c r="E38" s="7">
        <v>300</v>
      </c>
      <c r="F38" s="7">
        <v>400</v>
      </c>
      <c r="G38" s="7">
        <v>500</v>
      </c>
      <c r="H38" s="7">
        <v>600</v>
      </c>
      <c r="I38" s="7">
        <v>700</v>
      </c>
      <c r="J38" s="7">
        <v>800</v>
      </c>
      <c r="K38" s="7">
        <v>900</v>
      </c>
      <c r="L38" s="7">
        <v>1000</v>
      </c>
    </row>
  </sheetData>
  <conditionalFormatting sqref="C2:L11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5:L24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8:L37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25" right="0.25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07D9F-41C7-455E-906F-B1EC28E38CFC}">
  <dimension ref="A1:L51"/>
  <sheetViews>
    <sheetView workbookViewId="0">
      <selection activeCell="A50" sqref="A50"/>
    </sheetView>
  </sheetViews>
  <sheetFormatPr defaultRowHeight="12" x14ac:dyDescent="0.2"/>
  <cols>
    <col min="1" max="16384" width="9.140625" style="4"/>
  </cols>
  <sheetData>
    <row r="1" spans="1:12" x14ac:dyDescent="0.2">
      <c r="A1" s="3" t="s">
        <v>0</v>
      </c>
      <c r="B1" s="3">
        <v>20</v>
      </c>
    </row>
    <row r="2" spans="1:12" x14ac:dyDescent="0.2">
      <c r="A2" s="5">
        <v>1</v>
      </c>
      <c r="B2" s="3">
        <f>Laser_Power20*1</f>
        <v>20</v>
      </c>
      <c r="C2" s="6">
        <f t="shared" ref="C2:C11" si="0">B2/speed100</f>
        <v>0.2</v>
      </c>
      <c r="D2" s="6">
        <f t="shared" ref="D2:D11" si="1">B2/speed200</f>
        <v>0.1</v>
      </c>
      <c r="E2" s="6">
        <f t="shared" ref="E2:E11" si="2">B2/speed300</f>
        <v>6.6666666666666666E-2</v>
      </c>
      <c r="F2" s="6">
        <f t="shared" ref="F2:F11" si="3">B2/speed400</f>
        <v>0.05</v>
      </c>
      <c r="G2" s="6">
        <f t="shared" ref="G2:G11" si="4">B2/speed500</f>
        <v>0.04</v>
      </c>
      <c r="H2" s="6">
        <f t="shared" ref="H2:H11" si="5">B2/speed600</f>
        <v>3.3333333333333333E-2</v>
      </c>
      <c r="I2" s="6">
        <f t="shared" ref="I2:I11" si="6">B2/speed700</f>
        <v>2.8571428571428571E-2</v>
      </c>
      <c r="J2" s="6">
        <f t="shared" ref="J2:J11" si="7">B2/speed800</f>
        <v>2.5000000000000001E-2</v>
      </c>
      <c r="K2" s="6">
        <f t="shared" ref="K2:K11" si="8">B2/speed900</f>
        <v>2.2222222222222223E-2</v>
      </c>
      <c r="L2" s="6">
        <f t="shared" ref="L2:L11" si="9">B2/speed1000</f>
        <v>0.02</v>
      </c>
    </row>
    <row r="3" spans="1:12" x14ac:dyDescent="0.2">
      <c r="A3" s="5">
        <v>0.9</v>
      </c>
      <c r="B3" s="3">
        <f>Laser_Power20*0.9</f>
        <v>18</v>
      </c>
      <c r="C3" s="6">
        <f t="shared" si="0"/>
        <v>0.18</v>
      </c>
      <c r="D3" s="6">
        <f t="shared" si="1"/>
        <v>0.09</v>
      </c>
      <c r="E3" s="6">
        <f t="shared" si="2"/>
        <v>0.06</v>
      </c>
      <c r="F3" s="6">
        <f t="shared" si="3"/>
        <v>4.4999999999999998E-2</v>
      </c>
      <c r="G3" s="6">
        <f t="shared" si="4"/>
        <v>3.5999999999999997E-2</v>
      </c>
      <c r="H3" s="6">
        <f t="shared" si="5"/>
        <v>0.03</v>
      </c>
      <c r="I3" s="6">
        <f t="shared" si="6"/>
        <v>2.5714285714285714E-2</v>
      </c>
      <c r="J3" s="6">
        <f t="shared" si="7"/>
        <v>2.2499999999999999E-2</v>
      </c>
      <c r="K3" s="6">
        <f t="shared" si="8"/>
        <v>0.02</v>
      </c>
      <c r="L3" s="6">
        <f t="shared" si="9"/>
        <v>1.7999999999999999E-2</v>
      </c>
    </row>
    <row r="4" spans="1:12" x14ac:dyDescent="0.2">
      <c r="A4" s="5">
        <v>0.8</v>
      </c>
      <c r="B4" s="3">
        <f>Laser_Power20*0.8</f>
        <v>16</v>
      </c>
      <c r="C4" s="6">
        <f t="shared" si="0"/>
        <v>0.16</v>
      </c>
      <c r="D4" s="6">
        <f t="shared" si="1"/>
        <v>0.08</v>
      </c>
      <c r="E4" s="6">
        <f t="shared" si="2"/>
        <v>5.3333333333333337E-2</v>
      </c>
      <c r="F4" s="6">
        <f t="shared" si="3"/>
        <v>0.04</v>
      </c>
      <c r="G4" s="6">
        <f t="shared" si="4"/>
        <v>3.2000000000000001E-2</v>
      </c>
      <c r="H4" s="6">
        <f t="shared" si="5"/>
        <v>2.6666666666666668E-2</v>
      </c>
      <c r="I4" s="6">
        <f t="shared" si="6"/>
        <v>2.2857142857142857E-2</v>
      </c>
      <c r="J4" s="6">
        <f t="shared" si="7"/>
        <v>0.02</v>
      </c>
      <c r="K4" s="6">
        <f t="shared" si="8"/>
        <v>1.7777777777777778E-2</v>
      </c>
      <c r="L4" s="6">
        <f t="shared" si="9"/>
        <v>1.6E-2</v>
      </c>
    </row>
    <row r="5" spans="1:12" x14ac:dyDescent="0.2">
      <c r="A5" s="5">
        <v>0.7</v>
      </c>
      <c r="B5" s="3">
        <f>Laser_Power20*0.7</f>
        <v>14</v>
      </c>
      <c r="C5" s="6">
        <f t="shared" si="0"/>
        <v>0.14000000000000001</v>
      </c>
      <c r="D5" s="6">
        <f t="shared" si="1"/>
        <v>7.0000000000000007E-2</v>
      </c>
      <c r="E5" s="6">
        <f t="shared" si="2"/>
        <v>4.6666666666666669E-2</v>
      </c>
      <c r="F5" s="6">
        <f t="shared" si="3"/>
        <v>3.5000000000000003E-2</v>
      </c>
      <c r="G5" s="6">
        <f t="shared" si="4"/>
        <v>2.8000000000000001E-2</v>
      </c>
      <c r="H5" s="6">
        <f t="shared" si="5"/>
        <v>2.3333333333333334E-2</v>
      </c>
      <c r="I5" s="6">
        <f t="shared" si="6"/>
        <v>0.02</v>
      </c>
      <c r="J5" s="6">
        <f t="shared" si="7"/>
        <v>1.7500000000000002E-2</v>
      </c>
      <c r="K5" s="6">
        <f t="shared" si="8"/>
        <v>1.5555555555555555E-2</v>
      </c>
      <c r="L5" s="6">
        <f t="shared" si="9"/>
        <v>1.4E-2</v>
      </c>
    </row>
    <row r="6" spans="1:12" x14ac:dyDescent="0.2">
      <c r="A6" s="5">
        <v>0.6</v>
      </c>
      <c r="B6" s="3">
        <f>Laser_Power20*0.6</f>
        <v>12</v>
      </c>
      <c r="C6" s="6">
        <f t="shared" si="0"/>
        <v>0.12</v>
      </c>
      <c r="D6" s="6">
        <f t="shared" si="1"/>
        <v>0.06</v>
      </c>
      <c r="E6" s="6">
        <f t="shared" si="2"/>
        <v>0.04</v>
      </c>
      <c r="F6" s="6">
        <f t="shared" si="3"/>
        <v>0.03</v>
      </c>
      <c r="G6" s="6">
        <f t="shared" si="4"/>
        <v>2.4E-2</v>
      </c>
      <c r="H6" s="6">
        <f t="shared" si="5"/>
        <v>0.02</v>
      </c>
      <c r="I6" s="6">
        <f t="shared" si="6"/>
        <v>1.7142857142857144E-2</v>
      </c>
      <c r="J6" s="6">
        <f t="shared" si="7"/>
        <v>1.4999999999999999E-2</v>
      </c>
      <c r="K6" s="6">
        <f t="shared" si="8"/>
        <v>1.3333333333333334E-2</v>
      </c>
      <c r="L6" s="6">
        <f t="shared" si="9"/>
        <v>1.2E-2</v>
      </c>
    </row>
    <row r="7" spans="1:12" x14ac:dyDescent="0.2">
      <c r="A7" s="5">
        <v>0.5</v>
      </c>
      <c r="B7" s="3">
        <f>Laser_Power20*0.5</f>
        <v>10</v>
      </c>
      <c r="C7" s="6">
        <f t="shared" si="0"/>
        <v>0.1</v>
      </c>
      <c r="D7" s="6">
        <f t="shared" si="1"/>
        <v>0.05</v>
      </c>
      <c r="E7" s="6">
        <f t="shared" si="2"/>
        <v>3.3333333333333333E-2</v>
      </c>
      <c r="F7" s="6">
        <f t="shared" si="3"/>
        <v>2.5000000000000001E-2</v>
      </c>
      <c r="G7" s="6">
        <f t="shared" si="4"/>
        <v>0.02</v>
      </c>
      <c r="H7" s="6">
        <f t="shared" si="5"/>
        <v>1.6666666666666666E-2</v>
      </c>
      <c r="I7" s="6">
        <f t="shared" si="6"/>
        <v>1.4285714285714285E-2</v>
      </c>
      <c r="J7" s="6">
        <f t="shared" si="7"/>
        <v>1.2500000000000001E-2</v>
      </c>
      <c r="K7" s="6">
        <f t="shared" si="8"/>
        <v>1.1111111111111112E-2</v>
      </c>
      <c r="L7" s="6">
        <f t="shared" si="9"/>
        <v>0.01</v>
      </c>
    </row>
    <row r="8" spans="1:12" x14ac:dyDescent="0.2">
      <c r="A8" s="5">
        <v>0.4</v>
      </c>
      <c r="B8" s="3">
        <f>Laser_Power20*0.4</f>
        <v>8</v>
      </c>
      <c r="C8" s="6">
        <f t="shared" si="0"/>
        <v>0.08</v>
      </c>
      <c r="D8" s="6">
        <f t="shared" si="1"/>
        <v>0.04</v>
      </c>
      <c r="E8" s="6">
        <f t="shared" si="2"/>
        <v>2.6666666666666668E-2</v>
      </c>
      <c r="F8" s="6">
        <f t="shared" si="3"/>
        <v>0.02</v>
      </c>
      <c r="G8" s="6">
        <f t="shared" si="4"/>
        <v>1.6E-2</v>
      </c>
      <c r="H8" s="6">
        <f t="shared" si="5"/>
        <v>1.3333333333333334E-2</v>
      </c>
      <c r="I8" s="6">
        <f t="shared" si="6"/>
        <v>1.1428571428571429E-2</v>
      </c>
      <c r="J8" s="6">
        <f t="shared" si="7"/>
        <v>0.01</v>
      </c>
      <c r="K8" s="6">
        <f t="shared" si="8"/>
        <v>8.8888888888888889E-3</v>
      </c>
      <c r="L8" s="6">
        <f t="shared" si="9"/>
        <v>8.0000000000000002E-3</v>
      </c>
    </row>
    <row r="9" spans="1:12" x14ac:dyDescent="0.2">
      <c r="A9" s="5">
        <v>0.3</v>
      </c>
      <c r="B9" s="3">
        <f>Laser_Power20*0.3</f>
        <v>6</v>
      </c>
      <c r="C9" s="6">
        <f t="shared" si="0"/>
        <v>0.06</v>
      </c>
      <c r="D9" s="6">
        <f t="shared" si="1"/>
        <v>0.03</v>
      </c>
      <c r="E9" s="6">
        <f t="shared" si="2"/>
        <v>0.02</v>
      </c>
      <c r="F9" s="6">
        <f t="shared" si="3"/>
        <v>1.4999999999999999E-2</v>
      </c>
      <c r="G9" s="6">
        <f t="shared" si="4"/>
        <v>1.2E-2</v>
      </c>
      <c r="H9" s="6">
        <f t="shared" si="5"/>
        <v>0.01</v>
      </c>
      <c r="I9" s="6">
        <f t="shared" si="6"/>
        <v>8.5714285714285719E-3</v>
      </c>
      <c r="J9" s="6">
        <f t="shared" si="7"/>
        <v>7.4999999999999997E-3</v>
      </c>
      <c r="K9" s="6">
        <f t="shared" si="8"/>
        <v>6.6666666666666671E-3</v>
      </c>
      <c r="L9" s="6">
        <f t="shared" si="9"/>
        <v>6.0000000000000001E-3</v>
      </c>
    </row>
    <row r="10" spans="1:12" x14ac:dyDescent="0.2">
      <c r="A10" s="5">
        <v>0.2</v>
      </c>
      <c r="B10" s="3">
        <f>Laser_Power20*0.2</f>
        <v>4</v>
      </c>
      <c r="C10" s="6">
        <f t="shared" si="0"/>
        <v>0.04</v>
      </c>
      <c r="D10" s="6">
        <f t="shared" si="1"/>
        <v>0.02</v>
      </c>
      <c r="E10" s="6">
        <f t="shared" si="2"/>
        <v>1.3333333333333334E-2</v>
      </c>
      <c r="F10" s="6">
        <f t="shared" si="3"/>
        <v>0.01</v>
      </c>
      <c r="G10" s="6">
        <f t="shared" si="4"/>
        <v>8.0000000000000002E-3</v>
      </c>
      <c r="H10" s="6">
        <f t="shared" si="5"/>
        <v>6.6666666666666671E-3</v>
      </c>
      <c r="I10" s="6">
        <f t="shared" si="6"/>
        <v>5.7142857142857143E-3</v>
      </c>
      <c r="J10" s="6">
        <f t="shared" si="7"/>
        <v>5.0000000000000001E-3</v>
      </c>
      <c r="K10" s="6">
        <f t="shared" si="8"/>
        <v>4.4444444444444444E-3</v>
      </c>
      <c r="L10" s="6">
        <f t="shared" si="9"/>
        <v>4.0000000000000001E-3</v>
      </c>
    </row>
    <row r="11" spans="1:12" x14ac:dyDescent="0.2">
      <c r="A11" s="5">
        <v>0.1</v>
      </c>
      <c r="B11" s="3">
        <f>Laser_Power20*0.1</f>
        <v>2</v>
      </c>
      <c r="C11" s="6">
        <f t="shared" si="0"/>
        <v>0.02</v>
      </c>
      <c r="D11" s="6">
        <f t="shared" si="1"/>
        <v>0.01</v>
      </c>
      <c r="E11" s="6">
        <f t="shared" si="2"/>
        <v>6.6666666666666671E-3</v>
      </c>
      <c r="F11" s="6">
        <f t="shared" si="3"/>
        <v>5.0000000000000001E-3</v>
      </c>
      <c r="G11" s="6">
        <f t="shared" si="4"/>
        <v>4.0000000000000001E-3</v>
      </c>
      <c r="H11" s="6">
        <f t="shared" si="5"/>
        <v>3.3333333333333335E-3</v>
      </c>
      <c r="I11" s="6">
        <f t="shared" si="6"/>
        <v>2.8571428571428571E-3</v>
      </c>
      <c r="J11" s="6">
        <f t="shared" si="7"/>
        <v>2.5000000000000001E-3</v>
      </c>
      <c r="K11" s="6">
        <f t="shared" si="8"/>
        <v>2.2222222222222222E-3</v>
      </c>
      <c r="L11" s="6">
        <f t="shared" si="9"/>
        <v>2E-3</v>
      </c>
    </row>
    <row r="12" spans="1:12" x14ac:dyDescent="0.2">
      <c r="C12" s="3">
        <v>100</v>
      </c>
      <c r="D12" s="3">
        <v>200</v>
      </c>
      <c r="E12" s="3">
        <v>300</v>
      </c>
      <c r="F12" s="3">
        <v>400</v>
      </c>
      <c r="G12" s="3">
        <v>500</v>
      </c>
      <c r="H12" s="3">
        <v>600</v>
      </c>
      <c r="I12" s="3">
        <v>700</v>
      </c>
      <c r="J12" s="3">
        <v>800</v>
      </c>
      <c r="K12" s="3">
        <v>900</v>
      </c>
      <c r="L12" s="3">
        <v>1000</v>
      </c>
    </row>
    <row r="14" spans="1:12" x14ac:dyDescent="0.2">
      <c r="A14" s="3" t="s">
        <v>1</v>
      </c>
      <c r="B14" s="3">
        <v>30</v>
      </c>
    </row>
    <row r="15" spans="1:12" x14ac:dyDescent="0.2">
      <c r="A15" s="5">
        <v>1</v>
      </c>
      <c r="B15" s="3">
        <f>Laser_power30*1</f>
        <v>30</v>
      </c>
      <c r="C15" s="6">
        <f t="shared" ref="C15:C24" si="10">B15/speed100</f>
        <v>0.3</v>
      </c>
      <c r="D15" s="6">
        <f t="shared" ref="D15:D24" si="11">B15/speed200</f>
        <v>0.15</v>
      </c>
      <c r="E15" s="6">
        <f t="shared" ref="E15:E24" si="12">B15/speed300</f>
        <v>0.1</v>
      </c>
      <c r="F15" s="6">
        <f t="shared" ref="F15:F24" si="13">B15/speed400</f>
        <v>7.4999999999999997E-2</v>
      </c>
      <c r="G15" s="6">
        <f t="shared" ref="G15:G24" si="14">B15/speed500</f>
        <v>0.06</v>
      </c>
      <c r="H15" s="6">
        <f t="shared" ref="H15:H24" si="15">B15/speed600</f>
        <v>0.05</v>
      </c>
      <c r="I15" s="6">
        <f t="shared" ref="I15:I24" si="16">B15/speed700</f>
        <v>4.2857142857142858E-2</v>
      </c>
      <c r="J15" s="6">
        <f t="shared" ref="J15:J24" si="17">B15/speed800</f>
        <v>3.7499999999999999E-2</v>
      </c>
      <c r="K15" s="6">
        <f t="shared" ref="K15:K24" si="18">B15/speed900</f>
        <v>3.3333333333333333E-2</v>
      </c>
      <c r="L15" s="6">
        <f t="shared" ref="L15:L24" si="19">B15/speed1000</f>
        <v>0.03</v>
      </c>
    </row>
    <row r="16" spans="1:12" x14ac:dyDescent="0.2">
      <c r="A16" s="5">
        <v>0.9</v>
      </c>
      <c r="B16" s="3">
        <f>Laser_power30*0.9</f>
        <v>27</v>
      </c>
      <c r="C16" s="6">
        <f t="shared" si="10"/>
        <v>0.27</v>
      </c>
      <c r="D16" s="6">
        <f t="shared" si="11"/>
        <v>0.13500000000000001</v>
      </c>
      <c r="E16" s="6">
        <f t="shared" si="12"/>
        <v>0.09</v>
      </c>
      <c r="F16" s="6">
        <f t="shared" si="13"/>
        <v>6.7500000000000004E-2</v>
      </c>
      <c r="G16" s="6">
        <f t="shared" si="14"/>
        <v>5.3999999999999999E-2</v>
      </c>
      <c r="H16" s="6">
        <f t="shared" si="15"/>
        <v>4.4999999999999998E-2</v>
      </c>
      <c r="I16" s="6">
        <f t="shared" si="16"/>
        <v>3.8571428571428569E-2</v>
      </c>
      <c r="J16" s="6">
        <f t="shared" si="17"/>
        <v>3.3750000000000002E-2</v>
      </c>
      <c r="K16" s="6">
        <f t="shared" si="18"/>
        <v>0.03</v>
      </c>
      <c r="L16" s="6">
        <f t="shared" si="19"/>
        <v>2.7E-2</v>
      </c>
    </row>
    <row r="17" spans="1:12" x14ac:dyDescent="0.2">
      <c r="A17" s="5">
        <v>0.8</v>
      </c>
      <c r="B17" s="3">
        <f>Laser_power30*0.8</f>
        <v>24</v>
      </c>
      <c r="C17" s="6">
        <f t="shared" si="10"/>
        <v>0.24</v>
      </c>
      <c r="D17" s="6">
        <f t="shared" si="11"/>
        <v>0.12</v>
      </c>
      <c r="E17" s="6">
        <f t="shared" si="12"/>
        <v>0.08</v>
      </c>
      <c r="F17" s="6">
        <f t="shared" si="13"/>
        <v>0.06</v>
      </c>
      <c r="G17" s="6">
        <f t="shared" si="14"/>
        <v>4.8000000000000001E-2</v>
      </c>
      <c r="H17" s="6">
        <f t="shared" si="15"/>
        <v>0.04</v>
      </c>
      <c r="I17" s="6">
        <f t="shared" si="16"/>
        <v>3.4285714285714287E-2</v>
      </c>
      <c r="J17" s="6">
        <f t="shared" si="17"/>
        <v>0.03</v>
      </c>
      <c r="K17" s="6">
        <f t="shared" si="18"/>
        <v>2.6666666666666668E-2</v>
      </c>
      <c r="L17" s="6">
        <f t="shared" si="19"/>
        <v>2.4E-2</v>
      </c>
    </row>
    <row r="18" spans="1:12" x14ac:dyDescent="0.2">
      <c r="A18" s="5">
        <v>0.7</v>
      </c>
      <c r="B18" s="3">
        <f>Laser_power30*0.7</f>
        <v>21</v>
      </c>
      <c r="C18" s="6">
        <f t="shared" si="10"/>
        <v>0.21</v>
      </c>
      <c r="D18" s="6">
        <f t="shared" si="11"/>
        <v>0.105</v>
      </c>
      <c r="E18" s="6">
        <f t="shared" si="12"/>
        <v>7.0000000000000007E-2</v>
      </c>
      <c r="F18" s="6">
        <f t="shared" si="13"/>
        <v>5.2499999999999998E-2</v>
      </c>
      <c r="G18" s="6">
        <f t="shared" si="14"/>
        <v>4.2000000000000003E-2</v>
      </c>
      <c r="H18" s="6">
        <f t="shared" si="15"/>
        <v>3.5000000000000003E-2</v>
      </c>
      <c r="I18" s="6">
        <f t="shared" si="16"/>
        <v>0.03</v>
      </c>
      <c r="J18" s="6">
        <f t="shared" si="17"/>
        <v>2.6249999999999999E-2</v>
      </c>
      <c r="K18" s="6">
        <f t="shared" si="18"/>
        <v>2.3333333333333334E-2</v>
      </c>
      <c r="L18" s="6">
        <f t="shared" si="19"/>
        <v>2.1000000000000001E-2</v>
      </c>
    </row>
    <row r="19" spans="1:12" x14ac:dyDescent="0.2">
      <c r="A19" s="5">
        <v>0.6</v>
      </c>
      <c r="B19" s="3">
        <f>Laser_power30*0.6</f>
        <v>18</v>
      </c>
      <c r="C19" s="6">
        <f t="shared" si="10"/>
        <v>0.18</v>
      </c>
      <c r="D19" s="6">
        <f t="shared" si="11"/>
        <v>0.09</v>
      </c>
      <c r="E19" s="6">
        <f t="shared" si="12"/>
        <v>0.06</v>
      </c>
      <c r="F19" s="6">
        <f t="shared" si="13"/>
        <v>4.4999999999999998E-2</v>
      </c>
      <c r="G19" s="6">
        <f t="shared" si="14"/>
        <v>3.5999999999999997E-2</v>
      </c>
      <c r="H19" s="6">
        <f t="shared" si="15"/>
        <v>0.03</v>
      </c>
      <c r="I19" s="6">
        <f t="shared" si="16"/>
        <v>2.5714285714285714E-2</v>
      </c>
      <c r="J19" s="6">
        <f t="shared" si="17"/>
        <v>2.2499999999999999E-2</v>
      </c>
      <c r="K19" s="6">
        <f t="shared" si="18"/>
        <v>0.02</v>
      </c>
      <c r="L19" s="6">
        <f t="shared" si="19"/>
        <v>1.7999999999999999E-2</v>
      </c>
    </row>
    <row r="20" spans="1:12" x14ac:dyDescent="0.2">
      <c r="A20" s="5">
        <v>0.5</v>
      </c>
      <c r="B20" s="3">
        <f>Laser_power30*0.5</f>
        <v>15</v>
      </c>
      <c r="C20" s="6">
        <f t="shared" si="10"/>
        <v>0.15</v>
      </c>
      <c r="D20" s="6">
        <f t="shared" si="11"/>
        <v>7.4999999999999997E-2</v>
      </c>
      <c r="E20" s="6">
        <f t="shared" si="12"/>
        <v>0.05</v>
      </c>
      <c r="F20" s="6">
        <f t="shared" si="13"/>
        <v>3.7499999999999999E-2</v>
      </c>
      <c r="G20" s="6">
        <f t="shared" si="14"/>
        <v>0.03</v>
      </c>
      <c r="H20" s="6">
        <f t="shared" si="15"/>
        <v>2.5000000000000001E-2</v>
      </c>
      <c r="I20" s="6">
        <f t="shared" si="16"/>
        <v>2.1428571428571429E-2</v>
      </c>
      <c r="J20" s="6">
        <f t="shared" si="17"/>
        <v>1.8749999999999999E-2</v>
      </c>
      <c r="K20" s="6">
        <f t="shared" si="18"/>
        <v>1.6666666666666666E-2</v>
      </c>
      <c r="L20" s="6">
        <f t="shared" si="19"/>
        <v>1.4999999999999999E-2</v>
      </c>
    </row>
    <row r="21" spans="1:12" x14ac:dyDescent="0.2">
      <c r="A21" s="5">
        <v>0.4</v>
      </c>
      <c r="B21" s="3">
        <f>Laser_power30*0.4</f>
        <v>12</v>
      </c>
      <c r="C21" s="6">
        <f t="shared" si="10"/>
        <v>0.12</v>
      </c>
      <c r="D21" s="6">
        <f t="shared" si="11"/>
        <v>0.06</v>
      </c>
      <c r="E21" s="6">
        <f t="shared" si="12"/>
        <v>0.04</v>
      </c>
      <c r="F21" s="6">
        <f t="shared" si="13"/>
        <v>0.03</v>
      </c>
      <c r="G21" s="6">
        <f t="shared" si="14"/>
        <v>2.4E-2</v>
      </c>
      <c r="H21" s="6">
        <f t="shared" si="15"/>
        <v>0.02</v>
      </c>
      <c r="I21" s="6">
        <f t="shared" si="16"/>
        <v>1.7142857142857144E-2</v>
      </c>
      <c r="J21" s="6">
        <f t="shared" si="17"/>
        <v>1.4999999999999999E-2</v>
      </c>
      <c r="K21" s="6">
        <f t="shared" si="18"/>
        <v>1.3333333333333334E-2</v>
      </c>
      <c r="L21" s="6">
        <f t="shared" si="19"/>
        <v>1.2E-2</v>
      </c>
    </row>
    <row r="22" spans="1:12" x14ac:dyDescent="0.2">
      <c r="A22" s="5">
        <v>0.3</v>
      </c>
      <c r="B22" s="3">
        <f>Laser_power30*0.3</f>
        <v>9</v>
      </c>
      <c r="C22" s="6">
        <f t="shared" si="10"/>
        <v>0.09</v>
      </c>
      <c r="D22" s="6">
        <f t="shared" si="11"/>
        <v>4.4999999999999998E-2</v>
      </c>
      <c r="E22" s="6">
        <f t="shared" si="12"/>
        <v>0.03</v>
      </c>
      <c r="F22" s="6">
        <f t="shared" si="13"/>
        <v>2.2499999999999999E-2</v>
      </c>
      <c r="G22" s="6">
        <f t="shared" si="14"/>
        <v>1.7999999999999999E-2</v>
      </c>
      <c r="H22" s="6">
        <f t="shared" si="15"/>
        <v>1.4999999999999999E-2</v>
      </c>
      <c r="I22" s="6">
        <f t="shared" si="16"/>
        <v>1.2857142857142857E-2</v>
      </c>
      <c r="J22" s="6">
        <f t="shared" si="17"/>
        <v>1.125E-2</v>
      </c>
      <c r="K22" s="6">
        <f t="shared" si="18"/>
        <v>0.01</v>
      </c>
      <c r="L22" s="6">
        <f t="shared" si="19"/>
        <v>8.9999999999999993E-3</v>
      </c>
    </row>
    <row r="23" spans="1:12" x14ac:dyDescent="0.2">
      <c r="A23" s="5">
        <v>0.2</v>
      </c>
      <c r="B23" s="3">
        <f>Laser_power30*0.2</f>
        <v>6</v>
      </c>
      <c r="C23" s="6">
        <f t="shared" si="10"/>
        <v>0.06</v>
      </c>
      <c r="D23" s="6">
        <f t="shared" si="11"/>
        <v>0.03</v>
      </c>
      <c r="E23" s="6">
        <f t="shared" si="12"/>
        <v>0.02</v>
      </c>
      <c r="F23" s="6">
        <f t="shared" si="13"/>
        <v>1.4999999999999999E-2</v>
      </c>
      <c r="G23" s="6">
        <f t="shared" si="14"/>
        <v>1.2E-2</v>
      </c>
      <c r="H23" s="6">
        <f t="shared" si="15"/>
        <v>0.01</v>
      </c>
      <c r="I23" s="6">
        <f t="shared" si="16"/>
        <v>8.5714285714285719E-3</v>
      </c>
      <c r="J23" s="6">
        <f t="shared" si="17"/>
        <v>7.4999999999999997E-3</v>
      </c>
      <c r="K23" s="6">
        <f t="shared" si="18"/>
        <v>6.6666666666666671E-3</v>
      </c>
      <c r="L23" s="6">
        <f t="shared" si="19"/>
        <v>6.0000000000000001E-3</v>
      </c>
    </row>
    <row r="24" spans="1:12" x14ac:dyDescent="0.2">
      <c r="A24" s="5">
        <v>0.1</v>
      </c>
      <c r="B24" s="3">
        <f>Laser_power30*0.1</f>
        <v>3</v>
      </c>
      <c r="C24" s="6">
        <f t="shared" si="10"/>
        <v>0.03</v>
      </c>
      <c r="D24" s="6">
        <f t="shared" si="11"/>
        <v>1.4999999999999999E-2</v>
      </c>
      <c r="E24" s="6">
        <f t="shared" si="12"/>
        <v>0.01</v>
      </c>
      <c r="F24" s="6">
        <f t="shared" si="13"/>
        <v>7.4999999999999997E-3</v>
      </c>
      <c r="G24" s="6">
        <f t="shared" si="14"/>
        <v>6.0000000000000001E-3</v>
      </c>
      <c r="H24" s="6">
        <f t="shared" si="15"/>
        <v>5.0000000000000001E-3</v>
      </c>
      <c r="I24" s="6">
        <f t="shared" si="16"/>
        <v>4.2857142857142859E-3</v>
      </c>
      <c r="J24" s="6">
        <f t="shared" si="17"/>
        <v>3.7499999999999999E-3</v>
      </c>
      <c r="K24" s="6">
        <f t="shared" si="18"/>
        <v>3.3333333333333335E-3</v>
      </c>
      <c r="L24" s="6">
        <f t="shared" si="19"/>
        <v>3.0000000000000001E-3</v>
      </c>
    </row>
    <row r="25" spans="1:12" x14ac:dyDescent="0.2">
      <c r="C25" s="3">
        <v>100</v>
      </c>
      <c r="D25" s="3">
        <v>200</v>
      </c>
      <c r="E25" s="3">
        <v>300</v>
      </c>
      <c r="F25" s="3">
        <v>400</v>
      </c>
      <c r="G25" s="3">
        <v>500</v>
      </c>
      <c r="H25" s="3">
        <v>600</v>
      </c>
      <c r="I25" s="3">
        <v>700</v>
      </c>
      <c r="J25" s="3">
        <v>800</v>
      </c>
      <c r="K25" s="3">
        <v>900</v>
      </c>
      <c r="L25" s="3">
        <v>1000</v>
      </c>
    </row>
    <row r="27" spans="1:12" x14ac:dyDescent="0.2">
      <c r="A27" s="3" t="s">
        <v>2</v>
      </c>
      <c r="B27" s="3">
        <v>50</v>
      </c>
    </row>
    <row r="28" spans="1:12" x14ac:dyDescent="0.2">
      <c r="A28" s="5">
        <v>1</v>
      </c>
      <c r="B28" s="3">
        <f>Laser_Power50*1</f>
        <v>50</v>
      </c>
      <c r="C28" s="6">
        <f t="shared" ref="C28:C37" si="20">B28/speed100</f>
        <v>0.5</v>
      </c>
      <c r="D28" s="6">
        <f t="shared" ref="D28:D37" si="21">B28/speed200</f>
        <v>0.25</v>
      </c>
      <c r="E28" s="6">
        <f t="shared" ref="E28:E37" si="22">B28/speed300</f>
        <v>0.16666666666666666</v>
      </c>
      <c r="F28" s="6">
        <f t="shared" ref="F28:F37" si="23">B28/speed400</f>
        <v>0.125</v>
      </c>
      <c r="G28" s="6">
        <f t="shared" ref="G28:G37" si="24">B28/speed500</f>
        <v>0.1</v>
      </c>
      <c r="H28" s="6">
        <f t="shared" ref="H28:H37" si="25">B28/speed600</f>
        <v>8.3333333333333329E-2</v>
      </c>
      <c r="I28" s="6">
        <f t="shared" ref="I28:I37" si="26">B28/speed700</f>
        <v>7.1428571428571425E-2</v>
      </c>
      <c r="J28" s="6">
        <f t="shared" ref="J28:J37" si="27">B28/speed800</f>
        <v>6.25E-2</v>
      </c>
      <c r="K28" s="6">
        <f t="shared" ref="K28:K37" si="28">B28/speed900</f>
        <v>5.5555555555555552E-2</v>
      </c>
      <c r="L28" s="6">
        <f t="shared" ref="L28:L37" si="29">B28/speed1000</f>
        <v>0.05</v>
      </c>
    </row>
    <row r="29" spans="1:12" x14ac:dyDescent="0.2">
      <c r="A29" s="5">
        <v>0.9</v>
      </c>
      <c r="B29" s="3">
        <f>Laser_Power50*0.9</f>
        <v>45</v>
      </c>
      <c r="C29" s="6">
        <f t="shared" si="20"/>
        <v>0.45</v>
      </c>
      <c r="D29" s="6">
        <f t="shared" si="21"/>
        <v>0.22500000000000001</v>
      </c>
      <c r="E29" s="6">
        <f t="shared" si="22"/>
        <v>0.15</v>
      </c>
      <c r="F29" s="6">
        <f t="shared" si="23"/>
        <v>0.1125</v>
      </c>
      <c r="G29" s="6">
        <f t="shared" si="24"/>
        <v>0.09</v>
      </c>
      <c r="H29" s="6">
        <f t="shared" si="25"/>
        <v>7.4999999999999997E-2</v>
      </c>
      <c r="I29" s="6">
        <f t="shared" si="26"/>
        <v>6.4285714285714279E-2</v>
      </c>
      <c r="J29" s="6">
        <f t="shared" si="27"/>
        <v>5.6250000000000001E-2</v>
      </c>
      <c r="K29" s="6">
        <f t="shared" si="28"/>
        <v>0.05</v>
      </c>
      <c r="L29" s="6">
        <f t="shared" si="29"/>
        <v>4.4999999999999998E-2</v>
      </c>
    </row>
    <row r="30" spans="1:12" x14ac:dyDescent="0.2">
      <c r="A30" s="5">
        <v>0.8</v>
      </c>
      <c r="B30" s="3">
        <f>Laser_Power50*0.8</f>
        <v>40</v>
      </c>
      <c r="C30" s="6">
        <f t="shared" si="20"/>
        <v>0.4</v>
      </c>
      <c r="D30" s="6">
        <f t="shared" si="21"/>
        <v>0.2</v>
      </c>
      <c r="E30" s="6">
        <f t="shared" si="22"/>
        <v>0.13333333333333333</v>
      </c>
      <c r="F30" s="6">
        <f t="shared" si="23"/>
        <v>0.1</v>
      </c>
      <c r="G30" s="6">
        <f t="shared" si="24"/>
        <v>0.08</v>
      </c>
      <c r="H30" s="6">
        <f t="shared" si="25"/>
        <v>6.6666666666666666E-2</v>
      </c>
      <c r="I30" s="6">
        <f t="shared" si="26"/>
        <v>5.7142857142857141E-2</v>
      </c>
      <c r="J30" s="6">
        <f t="shared" si="27"/>
        <v>0.05</v>
      </c>
      <c r="K30" s="6">
        <f t="shared" si="28"/>
        <v>4.4444444444444446E-2</v>
      </c>
      <c r="L30" s="6">
        <f t="shared" si="29"/>
        <v>0.04</v>
      </c>
    </row>
    <row r="31" spans="1:12" x14ac:dyDescent="0.2">
      <c r="A31" s="5">
        <v>0.7</v>
      </c>
      <c r="B31" s="3">
        <f>Laser_Power50*0.7</f>
        <v>35</v>
      </c>
      <c r="C31" s="6">
        <f t="shared" si="20"/>
        <v>0.35</v>
      </c>
      <c r="D31" s="6">
        <f t="shared" si="21"/>
        <v>0.17499999999999999</v>
      </c>
      <c r="E31" s="6">
        <f t="shared" si="22"/>
        <v>0.11666666666666667</v>
      </c>
      <c r="F31" s="6">
        <f t="shared" si="23"/>
        <v>8.7499999999999994E-2</v>
      </c>
      <c r="G31" s="6">
        <f t="shared" si="24"/>
        <v>7.0000000000000007E-2</v>
      </c>
      <c r="H31" s="6">
        <f t="shared" si="25"/>
        <v>5.8333333333333334E-2</v>
      </c>
      <c r="I31" s="6">
        <f t="shared" si="26"/>
        <v>0.05</v>
      </c>
      <c r="J31" s="6">
        <f t="shared" si="27"/>
        <v>4.3749999999999997E-2</v>
      </c>
      <c r="K31" s="6">
        <f t="shared" si="28"/>
        <v>3.888888888888889E-2</v>
      </c>
      <c r="L31" s="6">
        <f t="shared" si="29"/>
        <v>3.5000000000000003E-2</v>
      </c>
    </row>
    <row r="32" spans="1:12" x14ac:dyDescent="0.2">
      <c r="A32" s="5">
        <v>0.6</v>
      </c>
      <c r="B32" s="3">
        <f>Laser_Power50*0.6</f>
        <v>30</v>
      </c>
      <c r="C32" s="6">
        <f t="shared" si="20"/>
        <v>0.3</v>
      </c>
      <c r="D32" s="6">
        <f t="shared" si="21"/>
        <v>0.15</v>
      </c>
      <c r="E32" s="6">
        <f t="shared" si="22"/>
        <v>0.1</v>
      </c>
      <c r="F32" s="6">
        <f t="shared" si="23"/>
        <v>7.4999999999999997E-2</v>
      </c>
      <c r="G32" s="6">
        <f t="shared" si="24"/>
        <v>0.06</v>
      </c>
      <c r="H32" s="6">
        <f t="shared" si="25"/>
        <v>0.05</v>
      </c>
      <c r="I32" s="6">
        <f t="shared" si="26"/>
        <v>4.2857142857142858E-2</v>
      </c>
      <c r="J32" s="6">
        <f t="shared" si="27"/>
        <v>3.7499999999999999E-2</v>
      </c>
      <c r="K32" s="6">
        <f t="shared" si="28"/>
        <v>3.3333333333333333E-2</v>
      </c>
      <c r="L32" s="6">
        <f t="shared" si="29"/>
        <v>0.03</v>
      </c>
    </row>
    <row r="33" spans="1:12" x14ac:dyDescent="0.2">
      <c r="A33" s="5">
        <v>0.5</v>
      </c>
      <c r="B33" s="3">
        <f>Laser_Power50*0.5</f>
        <v>25</v>
      </c>
      <c r="C33" s="6">
        <f t="shared" si="20"/>
        <v>0.25</v>
      </c>
      <c r="D33" s="6">
        <f t="shared" si="21"/>
        <v>0.125</v>
      </c>
      <c r="E33" s="6">
        <f t="shared" si="22"/>
        <v>8.3333333333333329E-2</v>
      </c>
      <c r="F33" s="6">
        <f t="shared" si="23"/>
        <v>6.25E-2</v>
      </c>
      <c r="G33" s="6">
        <f t="shared" si="24"/>
        <v>0.05</v>
      </c>
      <c r="H33" s="6">
        <f t="shared" si="25"/>
        <v>4.1666666666666664E-2</v>
      </c>
      <c r="I33" s="6">
        <f t="shared" si="26"/>
        <v>3.5714285714285712E-2</v>
      </c>
      <c r="J33" s="6">
        <f t="shared" si="27"/>
        <v>3.125E-2</v>
      </c>
      <c r="K33" s="6">
        <f t="shared" si="28"/>
        <v>2.7777777777777776E-2</v>
      </c>
      <c r="L33" s="6">
        <f t="shared" si="29"/>
        <v>2.5000000000000001E-2</v>
      </c>
    </row>
    <row r="34" spans="1:12" x14ac:dyDescent="0.2">
      <c r="A34" s="5">
        <v>0.4</v>
      </c>
      <c r="B34" s="3">
        <f>Laser_Power50*0.4</f>
        <v>20</v>
      </c>
      <c r="C34" s="6">
        <f t="shared" si="20"/>
        <v>0.2</v>
      </c>
      <c r="D34" s="6">
        <f t="shared" si="21"/>
        <v>0.1</v>
      </c>
      <c r="E34" s="6">
        <f t="shared" si="22"/>
        <v>6.6666666666666666E-2</v>
      </c>
      <c r="F34" s="6">
        <f t="shared" si="23"/>
        <v>0.05</v>
      </c>
      <c r="G34" s="6">
        <f t="shared" si="24"/>
        <v>0.04</v>
      </c>
      <c r="H34" s="6">
        <f t="shared" si="25"/>
        <v>3.3333333333333333E-2</v>
      </c>
      <c r="I34" s="6">
        <f t="shared" si="26"/>
        <v>2.8571428571428571E-2</v>
      </c>
      <c r="J34" s="6">
        <f t="shared" si="27"/>
        <v>2.5000000000000001E-2</v>
      </c>
      <c r="K34" s="6">
        <f t="shared" si="28"/>
        <v>2.2222222222222223E-2</v>
      </c>
      <c r="L34" s="6">
        <f t="shared" si="29"/>
        <v>0.02</v>
      </c>
    </row>
    <row r="35" spans="1:12" x14ac:dyDescent="0.2">
      <c r="A35" s="5">
        <v>0.3</v>
      </c>
      <c r="B35" s="3">
        <f>Laser_Power50*0.3</f>
        <v>15</v>
      </c>
      <c r="C35" s="6">
        <f t="shared" si="20"/>
        <v>0.15</v>
      </c>
      <c r="D35" s="6">
        <f t="shared" si="21"/>
        <v>7.4999999999999997E-2</v>
      </c>
      <c r="E35" s="6">
        <f t="shared" si="22"/>
        <v>0.05</v>
      </c>
      <c r="F35" s="6">
        <f t="shared" si="23"/>
        <v>3.7499999999999999E-2</v>
      </c>
      <c r="G35" s="6">
        <f t="shared" si="24"/>
        <v>0.03</v>
      </c>
      <c r="H35" s="6">
        <f t="shared" si="25"/>
        <v>2.5000000000000001E-2</v>
      </c>
      <c r="I35" s="6">
        <f t="shared" si="26"/>
        <v>2.1428571428571429E-2</v>
      </c>
      <c r="J35" s="6">
        <f t="shared" si="27"/>
        <v>1.8749999999999999E-2</v>
      </c>
      <c r="K35" s="6">
        <f t="shared" si="28"/>
        <v>1.6666666666666666E-2</v>
      </c>
      <c r="L35" s="6">
        <f t="shared" si="29"/>
        <v>1.4999999999999999E-2</v>
      </c>
    </row>
    <row r="36" spans="1:12" x14ac:dyDescent="0.2">
      <c r="A36" s="5">
        <v>0.2</v>
      </c>
      <c r="B36" s="3">
        <f>Laser_Power50*0.2</f>
        <v>10</v>
      </c>
      <c r="C36" s="6">
        <f t="shared" si="20"/>
        <v>0.1</v>
      </c>
      <c r="D36" s="6">
        <f t="shared" si="21"/>
        <v>0.05</v>
      </c>
      <c r="E36" s="6">
        <f t="shared" si="22"/>
        <v>3.3333333333333333E-2</v>
      </c>
      <c r="F36" s="6">
        <f t="shared" si="23"/>
        <v>2.5000000000000001E-2</v>
      </c>
      <c r="G36" s="6">
        <f t="shared" si="24"/>
        <v>0.02</v>
      </c>
      <c r="H36" s="6">
        <f t="shared" si="25"/>
        <v>1.6666666666666666E-2</v>
      </c>
      <c r="I36" s="6">
        <f t="shared" si="26"/>
        <v>1.4285714285714285E-2</v>
      </c>
      <c r="J36" s="6">
        <f t="shared" si="27"/>
        <v>1.2500000000000001E-2</v>
      </c>
      <c r="K36" s="6">
        <f t="shared" si="28"/>
        <v>1.1111111111111112E-2</v>
      </c>
      <c r="L36" s="6">
        <f t="shared" si="29"/>
        <v>0.01</v>
      </c>
    </row>
    <row r="37" spans="1:12" x14ac:dyDescent="0.2">
      <c r="A37" s="5">
        <v>0.1</v>
      </c>
      <c r="B37" s="3">
        <f>Laser_Power50*0.1</f>
        <v>5</v>
      </c>
      <c r="C37" s="6">
        <f t="shared" si="20"/>
        <v>0.05</v>
      </c>
      <c r="D37" s="6">
        <f t="shared" si="21"/>
        <v>2.5000000000000001E-2</v>
      </c>
      <c r="E37" s="6">
        <f t="shared" si="22"/>
        <v>1.6666666666666666E-2</v>
      </c>
      <c r="F37" s="6">
        <f t="shared" si="23"/>
        <v>1.2500000000000001E-2</v>
      </c>
      <c r="G37" s="6">
        <f t="shared" si="24"/>
        <v>0.01</v>
      </c>
      <c r="H37" s="6">
        <f t="shared" si="25"/>
        <v>8.3333333333333332E-3</v>
      </c>
      <c r="I37" s="6">
        <f t="shared" si="26"/>
        <v>7.1428571428571426E-3</v>
      </c>
      <c r="J37" s="6">
        <f t="shared" si="27"/>
        <v>6.2500000000000003E-3</v>
      </c>
      <c r="K37" s="6">
        <f t="shared" si="28"/>
        <v>5.5555555555555558E-3</v>
      </c>
      <c r="L37" s="6">
        <f t="shared" si="29"/>
        <v>5.0000000000000001E-3</v>
      </c>
    </row>
    <row r="38" spans="1:12" x14ac:dyDescent="0.2">
      <c r="C38" s="3">
        <v>100</v>
      </c>
      <c r="D38" s="3">
        <v>200</v>
      </c>
      <c r="E38" s="3">
        <v>300</v>
      </c>
      <c r="F38" s="3">
        <v>400</v>
      </c>
      <c r="G38" s="3">
        <v>500</v>
      </c>
      <c r="H38" s="3">
        <v>600</v>
      </c>
      <c r="I38" s="3">
        <v>700</v>
      </c>
      <c r="J38" s="3">
        <v>800</v>
      </c>
      <c r="K38" s="3">
        <v>900</v>
      </c>
      <c r="L38" s="3">
        <v>1000</v>
      </c>
    </row>
    <row r="40" spans="1:12" x14ac:dyDescent="0.2">
      <c r="A40" s="4" t="s">
        <v>7</v>
      </c>
    </row>
    <row r="42" spans="1:12" x14ac:dyDescent="0.2">
      <c r="A42" s="4" t="s">
        <v>8</v>
      </c>
    </row>
    <row r="44" spans="1:12" x14ac:dyDescent="0.2">
      <c r="A44" s="4" t="s">
        <v>9</v>
      </c>
    </row>
    <row r="45" spans="1:12" x14ac:dyDescent="0.2">
      <c r="A45" s="4" t="s">
        <v>10</v>
      </c>
    </row>
    <row r="47" spans="1:12" x14ac:dyDescent="0.2">
      <c r="A47" s="4" t="s">
        <v>11</v>
      </c>
    </row>
    <row r="49" spans="1:1" x14ac:dyDescent="0.2">
      <c r="A49" s="4" t="s">
        <v>16</v>
      </c>
    </row>
    <row r="50" spans="1:1" x14ac:dyDescent="0.2">
      <c r="A50" s="4" t="s">
        <v>17</v>
      </c>
    </row>
    <row r="51" spans="1:1" x14ac:dyDescent="0.2">
      <c r="A51" s="4" t="s">
        <v>15</v>
      </c>
    </row>
  </sheetData>
  <conditionalFormatting sqref="C2:L11">
    <cfRule type="colorScale" priority="3">
      <colorScale>
        <cfvo type="num" val="0"/>
        <cfvo type="num" val="2.5000000000000001E-2"/>
        <cfvo type="num" val="0.5"/>
        <color rgb="FF63BE7B"/>
        <color rgb="FFFFEB84"/>
        <color rgb="FFF8696B"/>
      </colorScale>
    </cfRule>
  </conditionalFormatting>
  <conditionalFormatting sqref="C15:L24">
    <cfRule type="colorScale" priority="2">
      <colorScale>
        <cfvo type="num" val="0"/>
        <cfvo type="num" val="2.5000000000000001E-2"/>
        <cfvo type="num" val="0.5"/>
        <color rgb="FF63BE7B"/>
        <color rgb="FFFFEB84"/>
        <color rgb="FFF8696B"/>
      </colorScale>
    </cfRule>
  </conditionalFormatting>
  <conditionalFormatting sqref="C28:L37">
    <cfRule type="colorScale" priority="1">
      <colorScale>
        <cfvo type="num" val="0"/>
        <cfvo type="num" val="2.5000000000000001E-2"/>
        <cfvo type="num" val="0.5"/>
        <color rgb="FF63BE7B"/>
        <color rgb="FFFFEB84"/>
        <color rgb="FFF8696B"/>
      </colorScale>
    </cfRule>
  </conditionalFormatting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13</vt:i4>
      </vt:variant>
    </vt:vector>
  </HeadingPairs>
  <TitlesOfParts>
    <vt:vector size="16" baseType="lpstr">
      <vt:lpstr>Base unit</vt:lpstr>
      <vt:lpstr>20W,30W,50W</vt:lpstr>
      <vt:lpstr>Normalized</vt:lpstr>
      <vt:lpstr>Laser_Power20</vt:lpstr>
      <vt:lpstr>Laser_power30</vt:lpstr>
      <vt:lpstr>Laser_Power50</vt:lpstr>
      <vt:lpstr>speed100</vt:lpstr>
      <vt:lpstr>speed1000</vt:lpstr>
      <vt:lpstr>speed200</vt:lpstr>
      <vt:lpstr>speed300</vt:lpstr>
      <vt:lpstr>speed400</vt:lpstr>
      <vt:lpstr>speed500</vt:lpstr>
      <vt:lpstr>speed600</vt:lpstr>
      <vt:lpstr>speed700</vt:lpstr>
      <vt:lpstr>speed800</vt:lpstr>
      <vt:lpstr>speed900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Masao Leach</dc:creator>
  <cp:lastModifiedBy>Masao Leach</cp:lastModifiedBy>
  <cp:lastPrinted>2021-12-30T16:27:34Z</cp:lastPrinted>
  <dcterms:created xsi:type="dcterms:W3CDTF">2021-12-30T13:58:21Z</dcterms:created>
  <dcterms:modified xsi:type="dcterms:W3CDTF">2021-12-30T16:31:26Z</dcterms:modified>
</cp:coreProperties>
</file>